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<sst xmlns="http://schemas.openxmlformats.org/spreadsheetml/2006/main" count="49" uniqueCount="49">
  <si>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r>
      <t>临沧市</t>
    </r>
    <r>
      <rPr>
        <sz val="18"/>
        <rFont val="Times New Roman"/>
        <family val="1"/>
      </rPr>
      <t>2022</t>
    </r>
    <r>
      <rPr>
        <sz val="18"/>
        <rFont val="宋体"/>
        <family val="0"/>
      </rPr>
      <t>年晚秋作物种植情况统计表</t>
    </r>
  </si>
  <si>
    <r>
      <t>表　　号：</t>
    </r>
    <r>
      <rPr>
        <sz val="11"/>
        <rFont val="Arial"/>
        <family val="2"/>
      </rPr>
      <t>LCN004</t>
    </r>
    <r>
      <rPr>
        <sz val="11"/>
        <rFont val="宋体"/>
        <family val="0"/>
      </rPr>
      <t>表</t>
    </r>
  </si>
  <si>
    <t>制定机关：临沧市农业局</t>
  </si>
  <si>
    <t>批准机关：临沧市统计局</t>
  </si>
  <si>
    <r>
      <t>批准文号：临政统函（</t>
    </r>
    <r>
      <rPr>
        <sz val="11"/>
        <rFont val="Arial"/>
        <family val="2"/>
      </rPr>
      <t>2010</t>
    </r>
    <r>
      <rPr>
        <sz val="11"/>
        <rFont val="宋体"/>
        <family val="0"/>
      </rPr>
      <t>）</t>
    </r>
    <r>
      <rPr>
        <sz val="11"/>
        <rFont val="Arial"/>
        <family val="2"/>
      </rPr>
      <t>28</t>
    </r>
    <r>
      <rPr>
        <sz val="11"/>
        <rFont val="宋体"/>
        <family val="0"/>
      </rPr>
      <t>号</t>
    </r>
  </si>
  <si>
    <r>
      <t>有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效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期：</t>
    </r>
    <r>
      <rPr>
        <sz val="11"/>
        <rFont val="Arial"/>
        <family val="2"/>
      </rPr>
      <t>2013</t>
    </r>
    <r>
      <rPr>
        <sz val="11"/>
        <rFont val="宋体"/>
        <family val="0"/>
      </rPr>
      <t>年</t>
    </r>
    <r>
      <rPr>
        <sz val="11"/>
        <rFont val="Arial"/>
        <family val="2"/>
      </rPr>
      <t>12</t>
    </r>
    <r>
      <rPr>
        <sz val="11"/>
        <rFont val="宋体"/>
        <family val="0"/>
      </rPr>
      <t>月</t>
    </r>
  </si>
  <si>
    <t>填报单位：临沧市农业农村局</t>
  </si>
  <si>
    <t>2022.8.10</t>
  </si>
  <si>
    <t>单位：亩</t>
  </si>
  <si>
    <t>项目</t>
  </si>
  <si>
    <t>统计员</t>
  </si>
  <si>
    <t>晚秋作物种植合计</t>
  </si>
  <si>
    <r>
      <t>一、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晚秋粮豆</t>
    </r>
    <r>
      <rPr>
        <sz val="11"/>
        <rFont val="宋体"/>
        <family val="0"/>
      </rPr>
      <t>面积合计</t>
    </r>
  </si>
  <si>
    <t>1、谷物</t>
  </si>
  <si>
    <r>
      <t>其中</t>
    </r>
    <r>
      <rPr>
        <sz val="11"/>
        <rFont val="Times New Roman"/>
        <family val="1"/>
      </rPr>
      <t>:</t>
    </r>
  </si>
  <si>
    <r>
      <t>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薯类</t>
    </r>
  </si>
  <si>
    <t>其中：马铃薯</t>
  </si>
  <si>
    <r>
      <t xml:space="preserve"> 3</t>
    </r>
    <r>
      <rPr>
        <sz val="11"/>
        <rFont val="宋体"/>
        <family val="0"/>
      </rPr>
      <t>、豆类</t>
    </r>
  </si>
  <si>
    <t>其中</t>
  </si>
  <si>
    <t xml:space="preserve">二、 种蔬菜 </t>
  </si>
  <si>
    <t>三、种秋甘蔗</t>
  </si>
  <si>
    <t>四、 其它农作物</t>
  </si>
  <si>
    <t>单位</t>
  </si>
  <si>
    <t>秋玉米</t>
  </si>
  <si>
    <t>双季
晚稻</t>
  </si>
  <si>
    <t>再生稻</t>
  </si>
  <si>
    <t>秋荞</t>
  </si>
  <si>
    <t>秋大豆</t>
  </si>
  <si>
    <t>全市</t>
  </si>
  <si>
    <t>陈家鹏</t>
  </si>
  <si>
    <t>比上年±</t>
  </si>
  <si>
    <t>临翔</t>
  </si>
  <si>
    <t>涂永菊</t>
  </si>
  <si>
    <t>凤庆</t>
  </si>
  <si>
    <t>毛文芳</t>
  </si>
  <si>
    <t>云县</t>
  </si>
  <si>
    <t>刘子燕</t>
  </si>
  <si>
    <t>永德</t>
  </si>
  <si>
    <t>杨永芳</t>
  </si>
  <si>
    <t>镇康</t>
  </si>
  <si>
    <t>鲁思珍</t>
  </si>
  <si>
    <t>双江</t>
  </si>
  <si>
    <t>肖 恋</t>
  </si>
  <si>
    <t>耿马</t>
  </si>
  <si>
    <t>王巧萍</t>
  </si>
  <si>
    <t>沧源</t>
  </si>
  <si>
    <t>田 芳</t>
  </si>
  <si>
    <t>负责人：高继武</t>
  </si>
  <si>
    <t>填报人：陈家鹏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</si>
</sst>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8"/>
      <name val="宋体"/>
      <family val="0"/>
    </font>
    <font>
      <sz val="12"/>
      <name val="宋体-PUA"/>
      <family val="0"/>
    </font>
    <font>
      <sz val="11"/>
      <name val="宋体"/>
      <family val="0"/>
    </font>
    <font>
      <sz val="10"/>
      <name val="宋体"/>
      <family val="0"/>
    </font>
    <font>
      <sz val="11"/>
      <name val="宋体-PUA"/>
      <family val="0"/>
    </font>
    <font>
      <sz val="11"/>
      <name val="仿宋_GB2312"/>
      <family val="3"/>
    </font>
    <font>
      <sz val="11"/>
      <name val="Times New Roman"/>
      <family val="1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8"/>
      <name val="Times New Roman"/>
      <family val="1"/>
    </font>
    <font>
      <sz val="11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63" applyFont="1" applyAlignment="1">
      <alignment horizontal="center"/>
      <protection/>
    </xf>
    <xf numFmtId="0" fontId="2" fillId="0" borderId="0" xfId="0" applyFont="1" applyAlignment="1">
      <alignment/>
    </xf>
    <xf numFmtId="0" fontId="3" fillId="0" borderId="0" xfId="63" applyFont="1">
      <alignment/>
      <protection/>
    </xf>
    <xf numFmtId="31" fontId="3" fillId="0" borderId="0" xfId="63" applyNumberFormat="1" applyFont="1" applyAlignment="1">
      <alignment/>
      <protection/>
    </xf>
    <xf numFmtId="0" fontId="3" fillId="0" borderId="0" xfId="63" applyFont="1" applyAlignment="1">
      <alignment/>
      <protection/>
    </xf>
    <xf numFmtId="0" fontId="4" fillId="0" borderId="0" xfId="63" applyFont="1">
      <alignment/>
      <protection/>
    </xf>
    <xf numFmtId="0" fontId="3" fillId="0" borderId="9" xfId="63" applyFont="1" applyBorder="1" applyAlignment="1">
      <alignment horizontal="left"/>
      <protection/>
    </xf>
    <xf numFmtId="0" fontId="3" fillId="0" borderId="9" xfId="63" applyFont="1" applyBorder="1" applyAlignment="1">
      <alignment horizontal="center" vertical="center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9" xfId="63" applyFont="1" applyBorder="1" applyAlignment="1">
      <alignment horizontal="center" wrapText="1"/>
      <protection/>
    </xf>
    <xf numFmtId="0" fontId="3" fillId="0" borderId="9" xfId="63" applyFont="1" applyBorder="1" applyAlignment="1">
      <alignment horizontal="center"/>
      <protection/>
    </xf>
    <xf numFmtId="0" fontId="3" fillId="0" borderId="11" xfId="63" applyFont="1" applyBorder="1" applyAlignment="1">
      <alignment horizontal="center"/>
      <protection/>
    </xf>
    <xf numFmtId="0" fontId="3" fillId="0" borderId="12" xfId="63" applyFont="1" applyBorder="1" applyAlignment="1">
      <alignment horizontal="center"/>
      <protection/>
    </xf>
    <xf numFmtId="0" fontId="3" fillId="0" borderId="13" xfId="63" applyFont="1" applyBorder="1">
      <alignment/>
      <protection/>
    </xf>
    <xf numFmtId="0" fontId="3" fillId="0" borderId="13" xfId="63" applyFont="1" applyBorder="1" applyAlignment="1">
      <alignment horizontal="center" vertical="center"/>
      <protection/>
    </xf>
    <xf numFmtId="0" fontId="3" fillId="0" borderId="10" xfId="64" applyFont="1" applyBorder="1" applyAlignment="1">
      <alignment vertical="center" wrapText="1"/>
      <protection/>
    </xf>
    <xf numFmtId="0" fontId="3" fillId="0" borderId="13" xfId="63" applyFont="1" applyBorder="1" applyAlignment="1">
      <alignment horizontal="center" wrapText="1"/>
      <protection/>
    </xf>
    <xf numFmtId="0" fontId="3" fillId="0" borderId="13" xfId="63" applyFont="1" applyBorder="1" applyAlignment="1">
      <alignment horizontal="center"/>
      <protection/>
    </xf>
    <xf numFmtId="0" fontId="3" fillId="0" borderId="10" xfId="63" applyFont="1" applyBorder="1" applyAlignment="1">
      <alignment horizontal="center"/>
      <protection/>
    </xf>
    <xf numFmtId="0" fontId="3" fillId="0" borderId="10" xfId="63" applyFont="1" applyBorder="1" applyAlignment="1">
      <alignment horizontal="center" wrapText="1"/>
      <protection/>
    </xf>
    <xf numFmtId="0" fontId="3" fillId="0" borderId="10" xfId="63" applyFont="1" applyBorder="1" applyAlignment="1">
      <alignment wrapText="1"/>
      <protection/>
    </xf>
    <xf numFmtId="0" fontId="3" fillId="0" borderId="0" xfId="63" applyFont="1" applyFill="1" applyBorder="1">
      <alignment/>
      <protection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63" applyFont="1" applyAlignment="1">
      <alignment/>
      <protection/>
    </xf>
    <xf numFmtId="0" fontId="4" fillId="0" borderId="0" xfId="63" applyFont="1" applyAlignment="1">
      <alignment horizontal="center"/>
      <protection/>
    </xf>
    <xf numFmtId="0" fontId="3" fillId="0" borderId="0" xfId="63" applyFont="1" applyBorder="1" applyAlignment="1">
      <alignment horizontal="center"/>
      <protection/>
    </xf>
    <xf numFmtId="0" fontId="3" fillId="0" borderId="14" xfId="63" applyFont="1" applyBorder="1" applyAlignment="1">
      <alignment horizontal="center"/>
      <protection/>
    </xf>
    <xf numFmtId="0" fontId="3" fillId="0" borderId="15" xfId="63" applyFont="1" applyBorder="1" applyAlignment="1">
      <alignment horizontal="center"/>
      <protection/>
    </xf>
    <xf numFmtId="0" fontId="7" fillId="0" borderId="9" xfId="63" applyFont="1" applyBorder="1" applyAlignment="1">
      <alignment horizontal="center" wrapText="1"/>
      <protection/>
    </xf>
    <xf numFmtId="0" fontId="7" fillId="0" borderId="16" xfId="63" applyFont="1" applyBorder="1" applyAlignment="1">
      <alignment horizontal="center"/>
      <protection/>
    </xf>
    <xf numFmtId="0" fontId="3" fillId="0" borderId="17" xfId="63" applyFont="1" applyBorder="1" applyAlignment="1">
      <alignment horizontal="center" wrapText="1"/>
      <protection/>
    </xf>
    <xf numFmtId="0" fontId="7" fillId="0" borderId="13" xfId="63" applyFont="1" applyBorder="1" applyAlignment="1">
      <alignment horizontal="center" wrapText="1"/>
      <protection/>
    </xf>
    <xf numFmtId="0" fontId="7" fillId="0" borderId="18" xfId="63" applyFont="1" applyBorder="1" applyAlignment="1">
      <alignment horizontal="center"/>
      <protection/>
    </xf>
    <xf numFmtId="0" fontId="3" fillId="0" borderId="19" xfId="63" applyFont="1" applyBorder="1" applyAlignment="1">
      <alignment horizont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晚秋栽种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selection activeCell="R19" sqref="R19"/>
    </sheetView>
  </sheetViews>
  <sheetFormatPr defaultColWidth="9.00390625" defaultRowHeight="14.25"/>
  <cols>
    <col min="1" max="1" width="6.375" style="1" customWidth="1"/>
    <col min="2" max="2" width="8.125" style="1" customWidth="1"/>
    <col min="3" max="3" width="8.875" style="1" customWidth="1"/>
    <col min="4" max="4" width="8.50390625" style="1" customWidth="1"/>
    <col min="5" max="5" width="6.875" style="1" customWidth="1"/>
    <col min="6" max="6" width="7.875" style="1" customWidth="1"/>
    <col min="7" max="7" width="6.75390625" style="1" customWidth="1"/>
    <col min="8" max="8" width="7.00390625" style="1" customWidth="1"/>
    <col min="9" max="9" width="6.50390625" style="1" customWidth="1"/>
    <col min="10" max="10" width="7.25390625" style="1" customWidth="1"/>
    <col min="11" max="11" width="7.50390625" style="1" customWidth="1"/>
    <col min="12" max="12" width="7.25390625" style="1" customWidth="1"/>
    <col min="13" max="13" width="8.25390625" style="1" customWidth="1"/>
    <col min="14" max="14" width="9.00390625" style="1" customWidth="1"/>
    <col min="15" max="15" width="7.875" style="1" customWidth="1"/>
    <col min="16" max="16" width="7.75390625" style="1" customWidth="1"/>
    <col min="17" max="16384" width="9.00390625" style="1" customWidth="1"/>
  </cols>
  <sheetData>
    <row r="1" spans="1:15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8:14" ht="14.25">
      <c r="H2" s="3"/>
      <c r="I2" s="3"/>
      <c r="J2" s="25" t="s">
        <v>1</v>
      </c>
      <c r="K2" s="26"/>
      <c r="L2" s="26"/>
      <c r="M2" s="26"/>
      <c r="N2" s="27"/>
    </row>
    <row r="3" spans="8:14" ht="14.25">
      <c r="H3" s="3"/>
      <c r="I3" s="3"/>
      <c r="J3" s="25" t="s">
        <v>2</v>
      </c>
      <c r="K3" s="26"/>
      <c r="L3" s="26"/>
      <c r="M3" s="26"/>
      <c r="N3" s="27"/>
    </row>
    <row r="4" spans="8:14" ht="14.25">
      <c r="H4" s="3"/>
      <c r="I4" s="3"/>
      <c r="J4" s="25" t="s">
        <v>3</v>
      </c>
      <c r="K4" s="26"/>
      <c r="L4" s="26"/>
      <c r="M4" s="26"/>
      <c r="N4" s="27"/>
    </row>
    <row r="5" spans="8:14" ht="14.25">
      <c r="H5" s="3"/>
      <c r="I5" s="3"/>
      <c r="J5" s="25" t="s">
        <v>4</v>
      </c>
      <c r="K5" s="26"/>
      <c r="L5" s="26"/>
      <c r="M5" s="26"/>
      <c r="N5" s="26"/>
    </row>
    <row r="6" spans="10:14" ht="14.25">
      <c r="J6" s="25" t="s">
        <v>5</v>
      </c>
      <c r="K6" s="26"/>
      <c r="L6" s="26"/>
      <c r="M6" s="26"/>
      <c r="N6" s="4"/>
    </row>
    <row r="7" spans="1:15" ht="16.5" customHeight="1">
      <c r="A7" s="4" t="s">
        <v>6</v>
      </c>
      <c r="B7" s="4"/>
      <c r="C7" s="4"/>
      <c r="D7" s="4"/>
      <c r="E7" s="4"/>
      <c r="F7" s="5" t="s">
        <v>7</v>
      </c>
      <c r="G7" s="6"/>
      <c r="H7" s="6"/>
      <c r="I7" s="6"/>
      <c r="J7" s="28"/>
      <c r="K7" s="28"/>
      <c r="L7" s="28"/>
      <c r="M7" s="7"/>
      <c r="N7" s="7"/>
      <c r="O7" s="7"/>
    </row>
    <row r="8" spans="1:15" ht="14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29" t="s">
        <v>8</v>
      </c>
      <c r="N8" s="30"/>
      <c r="O8" s="7"/>
    </row>
    <row r="9" spans="1:16" ht="22.5" customHeight="1">
      <c r="A9" s="8" t="s">
        <v>9</v>
      </c>
      <c r="B9" s="9" t="s">
        <v>10</v>
      </c>
      <c r="C9" s="10" t="s">
        <v>11</v>
      </c>
      <c r="D9" s="11" t="s">
        <v>12</v>
      </c>
      <c r="E9" s="12" t="s">
        <v>13</v>
      </c>
      <c r="F9" s="13" t="s">
        <v>14</v>
      </c>
      <c r="G9" s="14"/>
      <c r="H9" s="14"/>
      <c r="I9" s="31"/>
      <c r="J9" s="32" t="s">
        <v>15</v>
      </c>
      <c r="K9" s="11" t="s">
        <v>16</v>
      </c>
      <c r="L9" s="33" t="s">
        <v>17</v>
      </c>
      <c r="M9" s="20" t="s">
        <v>18</v>
      </c>
      <c r="N9" s="34" t="s">
        <v>19</v>
      </c>
      <c r="O9" s="11" t="s">
        <v>20</v>
      </c>
      <c r="P9" s="10" t="s">
        <v>21</v>
      </c>
    </row>
    <row r="10" spans="1:16" ht="26.25" customHeight="1">
      <c r="A10" s="15" t="s">
        <v>22</v>
      </c>
      <c r="B10" s="16"/>
      <c r="C10" s="17"/>
      <c r="D10" s="18"/>
      <c r="E10" s="19"/>
      <c r="F10" s="20" t="s">
        <v>23</v>
      </c>
      <c r="G10" s="21" t="s">
        <v>24</v>
      </c>
      <c r="H10" s="20" t="s">
        <v>25</v>
      </c>
      <c r="I10" s="20" t="s">
        <v>26</v>
      </c>
      <c r="J10" s="35"/>
      <c r="K10" s="35"/>
      <c r="L10" s="36"/>
      <c r="M10" s="20" t="s">
        <v>27</v>
      </c>
      <c r="N10" s="37"/>
      <c r="O10" s="18"/>
      <c r="P10" s="17"/>
    </row>
    <row r="11" spans="1:16" ht="29.25" customHeight="1">
      <c r="A11" s="20" t="s">
        <v>28</v>
      </c>
      <c r="B11" s="20" t="s">
        <v>29</v>
      </c>
      <c r="C11" s="20">
        <f>C13+C14+C15+C16+C17+C18+C19+C20</f>
        <v>93622</v>
      </c>
      <c r="D11" s="20">
        <f aca="true" t="shared" si="0" ref="D11:P11">D13+D14+D15+D16+D17+D18+D19+D20</f>
        <v>81342</v>
      </c>
      <c r="E11" s="20">
        <f t="shared" si="0"/>
        <v>75610</v>
      </c>
      <c r="F11" s="20">
        <f t="shared" si="0"/>
        <v>42109</v>
      </c>
      <c r="G11" s="20">
        <f t="shared" si="0"/>
        <v>28473</v>
      </c>
      <c r="H11" s="20">
        <f t="shared" si="0"/>
        <v>2955</v>
      </c>
      <c r="I11" s="20">
        <f t="shared" si="0"/>
        <v>2073</v>
      </c>
      <c r="J11" s="20">
        <f t="shared" si="0"/>
        <v>2418</v>
      </c>
      <c r="K11" s="20">
        <f t="shared" si="0"/>
        <v>649</v>
      </c>
      <c r="L11" s="20">
        <f t="shared" si="0"/>
        <v>3314</v>
      </c>
      <c r="M11" s="20">
        <f t="shared" si="0"/>
        <v>1979</v>
      </c>
      <c r="N11" s="20">
        <f t="shared" si="0"/>
        <v>11880</v>
      </c>
      <c r="O11" s="20">
        <f t="shared" si="0"/>
        <v>0</v>
      </c>
      <c r="P11" s="20">
        <f t="shared" si="0"/>
        <v>400</v>
      </c>
    </row>
    <row r="12" spans="1:16" ht="29.25" customHeight="1">
      <c r="A12" s="22" t="s">
        <v>30</v>
      </c>
      <c r="B12" s="22"/>
      <c r="C12" s="21">
        <f>C11-96953</f>
        <v>-3331</v>
      </c>
      <c r="D12" s="20">
        <f>D11-73744</f>
        <v>7598</v>
      </c>
      <c r="E12" s="20">
        <f>E11-32452</f>
        <v>43158</v>
      </c>
      <c r="F12" s="20">
        <f>F11-24882</f>
        <v>17227</v>
      </c>
      <c r="G12" s="20">
        <f>G11-2191</f>
        <v>26282</v>
      </c>
      <c r="H12" s="20">
        <f>H11-1105</f>
        <v>1850</v>
      </c>
      <c r="I12" s="20">
        <f>I11-4619</f>
        <v>-2546</v>
      </c>
      <c r="J12" s="20">
        <f>J11-22808</f>
        <v>-20390</v>
      </c>
      <c r="K12" s="20">
        <f>K11-763</f>
        <v>-114</v>
      </c>
      <c r="L12" s="20">
        <f>L11-18489</f>
        <v>-15175</v>
      </c>
      <c r="M12" s="20">
        <f>M11-10379</f>
        <v>-8400</v>
      </c>
      <c r="N12" s="20">
        <f>N11-21709</f>
        <v>-9829</v>
      </c>
      <c r="O12" s="20">
        <f>O11-0</f>
        <v>0</v>
      </c>
      <c r="P12" s="20">
        <f>P11-1500</f>
        <v>-1100</v>
      </c>
    </row>
    <row r="13" spans="1:16" ht="22.5" customHeight="1">
      <c r="A13" s="20" t="s">
        <v>31</v>
      </c>
      <c r="B13" s="20" t="s">
        <v>32</v>
      </c>
      <c r="C13" s="20">
        <f>D13+N13+O13+P13</f>
        <v>2369</v>
      </c>
      <c r="D13" s="20">
        <f aca="true" t="shared" si="1" ref="D13:D20">E13+J13+L13</f>
        <v>1199</v>
      </c>
      <c r="E13" s="20">
        <v>1050</v>
      </c>
      <c r="F13" s="20">
        <v>514</v>
      </c>
      <c r="G13" s="20">
        <v>0</v>
      </c>
      <c r="H13" s="20">
        <v>0</v>
      </c>
      <c r="I13" s="20">
        <v>536</v>
      </c>
      <c r="J13" s="20">
        <v>119</v>
      </c>
      <c r="K13" s="20">
        <v>119</v>
      </c>
      <c r="L13" s="20">
        <v>30</v>
      </c>
      <c r="M13" s="20">
        <v>30</v>
      </c>
      <c r="N13" s="20">
        <v>1170</v>
      </c>
      <c r="O13" s="20">
        <v>0</v>
      </c>
      <c r="P13" s="20">
        <v>0</v>
      </c>
    </row>
    <row r="14" spans="1:16" ht="22.5" customHeight="1">
      <c r="A14" s="20" t="s">
        <v>33</v>
      </c>
      <c r="B14" s="20" t="s">
        <v>34</v>
      </c>
      <c r="C14" s="20">
        <f aca="true" t="shared" si="2" ref="C14:C20">D14+N14+O14+P14</f>
        <v>11760</v>
      </c>
      <c r="D14" s="20">
        <f t="shared" si="1"/>
        <v>11500</v>
      </c>
      <c r="E14" s="20">
        <v>11000</v>
      </c>
      <c r="F14" s="20">
        <v>11000</v>
      </c>
      <c r="G14" s="20">
        <v>0</v>
      </c>
      <c r="H14" s="20">
        <v>0</v>
      </c>
      <c r="I14" s="20">
        <v>0</v>
      </c>
      <c r="J14" s="20">
        <v>300</v>
      </c>
      <c r="K14" s="20">
        <v>300</v>
      </c>
      <c r="L14" s="20">
        <v>200</v>
      </c>
      <c r="M14" s="20">
        <v>200</v>
      </c>
      <c r="N14" s="20">
        <v>160</v>
      </c>
      <c r="O14" s="20">
        <v>0</v>
      </c>
      <c r="P14" s="20">
        <v>100</v>
      </c>
    </row>
    <row r="15" spans="1:16" ht="22.5" customHeight="1">
      <c r="A15" s="20" t="s">
        <v>35</v>
      </c>
      <c r="B15" s="20" t="s">
        <v>36</v>
      </c>
      <c r="C15" s="20">
        <f t="shared" si="2"/>
        <v>6288</v>
      </c>
      <c r="D15" s="20">
        <f t="shared" si="1"/>
        <v>5155</v>
      </c>
      <c r="E15" s="20">
        <v>4157</v>
      </c>
      <c r="F15" s="20">
        <v>3635</v>
      </c>
      <c r="G15" s="20">
        <v>0</v>
      </c>
      <c r="H15" s="20">
        <v>0</v>
      </c>
      <c r="I15" s="20">
        <v>522</v>
      </c>
      <c r="J15" s="20">
        <v>398</v>
      </c>
      <c r="K15" s="20">
        <v>230</v>
      </c>
      <c r="L15" s="20">
        <v>600</v>
      </c>
      <c r="M15" s="20">
        <v>151</v>
      </c>
      <c r="N15" s="20">
        <v>833</v>
      </c>
      <c r="O15" s="20">
        <v>0</v>
      </c>
      <c r="P15" s="20">
        <v>300</v>
      </c>
    </row>
    <row r="16" spans="1:16" ht="22.5" customHeight="1">
      <c r="A16" s="20" t="s">
        <v>37</v>
      </c>
      <c r="B16" s="20" t="s">
        <v>38</v>
      </c>
      <c r="C16" s="20">
        <f t="shared" si="2"/>
        <v>16648</v>
      </c>
      <c r="D16" s="20">
        <f t="shared" si="1"/>
        <v>16648</v>
      </c>
      <c r="E16" s="20">
        <v>15850</v>
      </c>
      <c r="F16" s="20">
        <v>14265</v>
      </c>
      <c r="G16" s="20">
        <v>1300</v>
      </c>
      <c r="H16" s="20"/>
      <c r="I16" s="20">
        <v>285</v>
      </c>
      <c r="J16" s="20">
        <v>798</v>
      </c>
      <c r="K16" s="20"/>
      <c r="L16" s="20"/>
      <c r="M16" s="20"/>
      <c r="N16" s="20"/>
      <c r="O16" s="20">
        <v>0</v>
      </c>
      <c r="P16" s="20">
        <v>0</v>
      </c>
    </row>
    <row r="17" spans="1:16" ht="22.5" customHeight="1">
      <c r="A17" s="20" t="s">
        <v>39</v>
      </c>
      <c r="B17" s="20" t="s">
        <v>40</v>
      </c>
      <c r="C17" s="20">
        <f t="shared" si="2"/>
        <v>7830</v>
      </c>
      <c r="D17" s="20">
        <f t="shared" si="1"/>
        <v>7830</v>
      </c>
      <c r="E17" s="20">
        <v>7830</v>
      </c>
      <c r="F17" s="20">
        <v>830</v>
      </c>
      <c r="G17" s="20">
        <v>7000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</row>
    <row r="18" spans="1:16" ht="22.5" customHeight="1">
      <c r="A18" s="20" t="s">
        <v>41</v>
      </c>
      <c r="B18" s="20" t="s">
        <v>42</v>
      </c>
      <c r="C18" s="20">
        <f t="shared" si="2"/>
        <v>6287</v>
      </c>
      <c r="D18" s="20">
        <f t="shared" si="1"/>
        <v>5337</v>
      </c>
      <c r="E18" s="20">
        <v>3829</v>
      </c>
      <c r="F18" s="20">
        <v>405</v>
      </c>
      <c r="G18" s="20">
        <v>39</v>
      </c>
      <c r="H18" s="20">
        <v>2955</v>
      </c>
      <c r="I18" s="20">
        <v>430</v>
      </c>
      <c r="J18" s="20">
        <v>602</v>
      </c>
      <c r="K18" s="20">
        <v>0</v>
      </c>
      <c r="L18" s="20">
        <v>906</v>
      </c>
      <c r="M18" s="20">
        <v>20</v>
      </c>
      <c r="N18" s="20">
        <v>950</v>
      </c>
      <c r="O18" s="20">
        <v>0</v>
      </c>
      <c r="P18" s="20">
        <v>0</v>
      </c>
    </row>
    <row r="19" spans="1:16" ht="22.5" customHeight="1">
      <c r="A19" s="20" t="s">
        <v>43</v>
      </c>
      <c r="B19" s="20" t="s">
        <v>44</v>
      </c>
      <c r="C19" s="20">
        <f t="shared" si="2"/>
        <v>36862</v>
      </c>
      <c r="D19" s="20">
        <f t="shared" si="1"/>
        <v>29072</v>
      </c>
      <c r="E19" s="20">
        <v>27494</v>
      </c>
      <c r="F19" s="20">
        <v>7360</v>
      </c>
      <c r="G19" s="20">
        <v>20134</v>
      </c>
      <c r="H19" s="20"/>
      <c r="I19" s="20"/>
      <c r="J19" s="20"/>
      <c r="K19" s="20"/>
      <c r="L19" s="20">
        <v>1578</v>
      </c>
      <c r="M19" s="20">
        <v>1578</v>
      </c>
      <c r="N19" s="20">
        <v>7790</v>
      </c>
      <c r="O19" s="20">
        <v>0</v>
      </c>
      <c r="P19" s="20">
        <v>0</v>
      </c>
    </row>
    <row r="20" spans="1:16" ht="22.5" customHeight="1">
      <c r="A20" s="20" t="s">
        <v>45</v>
      </c>
      <c r="B20" s="20" t="s">
        <v>46</v>
      </c>
      <c r="C20" s="20">
        <f t="shared" si="2"/>
        <v>5578</v>
      </c>
      <c r="D20" s="20">
        <f t="shared" si="1"/>
        <v>4601</v>
      </c>
      <c r="E20" s="20">
        <v>4400</v>
      </c>
      <c r="F20" s="20">
        <v>4100</v>
      </c>
      <c r="G20" s="20"/>
      <c r="H20" s="20"/>
      <c r="I20" s="20">
        <v>300</v>
      </c>
      <c r="J20" s="20">
        <v>201</v>
      </c>
      <c r="K20" s="20"/>
      <c r="L20" s="20"/>
      <c r="M20" s="20"/>
      <c r="N20" s="20">
        <v>977</v>
      </c>
      <c r="O20" s="20">
        <v>0</v>
      </c>
      <c r="P20" s="20">
        <v>0</v>
      </c>
    </row>
    <row r="21" spans="1:8" ht="14.25">
      <c r="A21" s="23" t="s">
        <v>47</v>
      </c>
      <c r="B21" s="24"/>
      <c r="C21" s="24"/>
      <c r="H21" t="s">
        <v>48</v>
      </c>
    </row>
  </sheetData>
  <sheetProtection/>
  <mergeCells count="19">
    <mergeCell ref="A1:O1"/>
    <mergeCell ref="J2:M2"/>
    <mergeCell ref="J3:M3"/>
    <mergeCell ref="J4:M4"/>
    <mergeCell ref="J5:N5"/>
    <mergeCell ref="J6:M6"/>
    <mergeCell ref="K7:L7"/>
    <mergeCell ref="M8:N8"/>
    <mergeCell ref="F9:I9"/>
    <mergeCell ref="B9:B10"/>
    <mergeCell ref="C9:C10"/>
    <mergeCell ref="D9:D10"/>
    <mergeCell ref="E9:E10"/>
    <mergeCell ref="J9:J10"/>
    <mergeCell ref="K9:K10"/>
    <mergeCell ref="L9:L10"/>
    <mergeCell ref="N9:N10"/>
    <mergeCell ref="O9:O10"/>
    <mergeCell ref="P9:P10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2020-08-11T07:08:12Z</cp:lastPrinted>
  <dcterms:created xsi:type="dcterms:W3CDTF">2011-08-09T12:57:39Z</dcterms:created>
  <dcterms:modified xsi:type="dcterms:W3CDTF">2022-08-10T03:05:33Z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