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农用物资就位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<sst xmlns="http://schemas.openxmlformats.org/spreadsheetml/2006/main" count="61" uniqueCount="41">
  <si>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r>
      <t>临沧市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年农用物资就位情况统计表</t>
    </r>
  </si>
  <si>
    <t>临沧市农业农村局</t>
  </si>
  <si>
    <r>
      <t>单位：吨、化肥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：统计实物吨，种子价格：元╱公斤</t>
    </r>
    <r>
      <rPr>
        <sz val="11"/>
        <rFont val="Times New Roman"/>
        <family val="1"/>
      </rPr>
      <t xml:space="preserve"> </t>
    </r>
  </si>
  <si>
    <t>项目</t>
  </si>
  <si>
    <r>
      <t>种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子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就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</si>
  <si>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r>
      <t>种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子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销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售</t>
    </r>
  </si>
  <si>
    <t>化肥</t>
  </si>
  <si>
    <t>其中：尿素</t>
  </si>
  <si>
    <t>磷肥</t>
  </si>
  <si>
    <t>钾肥</t>
  </si>
  <si>
    <t>农膜</t>
  </si>
  <si>
    <t>农药</t>
  </si>
  <si>
    <t>有机肥</t>
  </si>
  <si>
    <t>水稻</t>
  </si>
  <si>
    <t>其中：</t>
  </si>
  <si>
    <t>玉米</t>
  </si>
  <si>
    <r>
      <t>就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位</t>
    </r>
  </si>
  <si>
    <t>单位</t>
  </si>
  <si>
    <t>合计</t>
  </si>
  <si>
    <t>杂交稻</t>
  </si>
  <si>
    <t>常规稻</t>
  </si>
  <si>
    <t>杂交玉米</t>
  </si>
  <si>
    <t>常规玉米</t>
  </si>
  <si>
    <t>价格</t>
  </si>
  <si>
    <t>同比±</t>
  </si>
  <si>
    <r>
      <t>合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计</t>
    </r>
  </si>
  <si>
    <t>就位</t>
  </si>
  <si>
    <t>全市</t>
  </si>
  <si>
    <t>同比
±</t>
  </si>
  <si>
    <t>临翔</t>
  </si>
  <si>
    <t>凤庆</t>
  </si>
  <si>
    <t>云县</t>
  </si>
  <si>
    <t>永德</t>
  </si>
  <si>
    <t>镇康</t>
  </si>
  <si>
    <t>双江</t>
  </si>
  <si>
    <t>耿马</t>
  </si>
  <si>
    <t>平</t>
  </si>
  <si>
    <t>沧源</t>
  </si>
  <si>
    <t>填报人：陈家鹏</t>
  </si>
  <si>
    <t>审核人：高继武</t>
  </si>
  <si>
    <t>填报日期：2022.4.10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</si>
</sst>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0&quot;.&quot;0,_-;\(#0&quot;.&quot;0,\);_-\ \ &quot;-&quot;_-;_-@_-"/>
    <numFmt numFmtId="177" formatCode="#,##0.0_);\(#,##0.0\)"/>
    <numFmt numFmtId="178" formatCode="_-#,##0%_-;\(#,##0%\);_-\ &quot;-&quot;_-"/>
    <numFmt numFmtId="179" formatCode="_-* #,##0.00_-;\-* #,##0.00_-;_-* &quot;-&quot;??_-;_-@_-"/>
    <numFmt numFmtId="180" formatCode="_([$€-2]* #,##0.00_);_([$€-2]* \(#,##0.00\);_([$€-2]* &quot;-&quot;??_)"/>
    <numFmt numFmtId="181" formatCode="_-&quot;$&quot;\ * #,##0_-;_-&quot;$&quot;\ * #,##0\-;_-&quot;$&quot;\ * &quot;-&quot;_-;_-@_-"/>
    <numFmt numFmtId="182" formatCode="_-#0&quot;.&quot;0000_-;\(#0&quot;.&quot;0000\);_-\ \ &quot;-&quot;_-;_-@_-"/>
    <numFmt numFmtId="183" formatCode="_-* #,##0_-;\-* #,##0_-;_-* &quot;-&quot;_-;_-@_-"/>
    <numFmt numFmtId="184" formatCode="&quot;$&quot;#,##0.00_);[Red]\(&quot;$&quot;#,##0.00\)"/>
    <numFmt numFmtId="185" formatCode="&quot;\&quot;#,##0;&quot;\&quot;\-#,##0"/>
    <numFmt numFmtId="186" formatCode="yy\.mm\.dd"/>
    <numFmt numFmtId="187" formatCode="\$#,##0;\(\$#,##0\)"/>
    <numFmt numFmtId="188" formatCode="#,##0.00&quot;￥&quot;;\-#,##0.00&quot;￥&quot;"/>
    <numFmt numFmtId="189" formatCode="&quot;$&quot;#,##0_);[Red]\(&quot;$&quot;#,##0\)"/>
    <numFmt numFmtId="190" formatCode="\$#,##0.00;\(\$#,##0.00\)"/>
    <numFmt numFmtId="191" formatCode="_-&quot;$&quot;* #,##0_-;\-&quot;$&quot;* #,##0_-;_-&quot;$&quot;* &quot;-&quot;_-;_-@_-"/>
    <numFmt numFmtId="192" formatCode="0%;\(0%\)"/>
    <numFmt numFmtId="193" formatCode="&quot;$&quot;#,##0_);\(&quot;$&quot;#,##0\)"/>
    <numFmt numFmtId="194" formatCode="_-&quot;$&quot;\ * #,##0.00_-;_-&quot;$&quot;\ * #,##0.00\-;_-&quot;$&quot;\ * &quot;-&quot;??_-;_-@_-"/>
    <numFmt numFmtId="195" formatCode="0.0%"/>
    <numFmt numFmtId="196" formatCode="_-#,###.00,_-;\(#,###.00,\);_-\ \ &quot;-&quot;_-;_-@_-"/>
    <numFmt numFmtId="197" formatCode="&quot;\&quot;#,##0.00;[Red]&quot;\&quot;\-#,##0.00"/>
    <numFmt numFmtId="198" formatCode="&quot;\&quot;#,##0;[Red]&quot;\&quot;&quot;\&quot;&quot;\&quot;&quot;\&quot;&quot;\&quot;&quot;\&quot;&quot;\&quot;\-#,##0"/>
    <numFmt numFmtId="199" formatCode="_(&quot;$&quot;* #,##0.00_);_(&quot;$&quot;* \(#,##0.00\);_(&quot;$&quot;* &quot;-&quot;??_);_(@_)"/>
    <numFmt numFmtId="200" formatCode="&quot;$&quot;#,##0.00_);\(&quot;$&quot;#,##0.00\)"/>
    <numFmt numFmtId="201" formatCode="_-* #,##0&quot;￥&quot;_-;\-* #,##0&quot;￥&quot;_-;_-* &quot;-&quot;&quot;￥&quot;_-;_-@_-"/>
    <numFmt numFmtId="202" formatCode="_-#,##0_-;\(#,##0\);_-\ \ &quot;-&quot;_-;_-@_-"/>
    <numFmt numFmtId="203" formatCode="_-#,##0.00_-;\(#,##0.00\);_-\ \ &quot;-&quot;_-;_-@_-"/>
    <numFmt numFmtId="204" formatCode="mmm/dd/yyyy;_-\ &quot;N/A&quot;_-;_-\ &quot;-&quot;_-"/>
    <numFmt numFmtId="205" formatCode="&quot;$&quot;\ #,##0_-;[Red]&quot;$&quot;\ #,##0\-"/>
    <numFmt numFmtId="206" formatCode="_-#,###,_-;\(#,###,\);_-\ \ &quot;-&quot;_-;_-@_-"/>
    <numFmt numFmtId="207" formatCode="&quot;$&quot;\ #,##0.00_-;[Red]&quot;$&quot;\ #,##0.00\-"/>
    <numFmt numFmtId="208" formatCode="mmm/yyyy;_-\ &quot;N/A&quot;_-;_-\ &quot;-&quot;_-"/>
    <numFmt numFmtId="209" formatCode="#,##0;\-#,##0;&quot;-&quot;"/>
    <numFmt numFmtId="210" formatCode="#,##0;\(#,##0\)"/>
    <numFmt numFmtId="211" formatCode="#\ ??/??"/>
    <numFmt numFmtId="212" formatCode="&quot;$&quot;#,##0;\-&quot;$&quot;#,##0"/>
    <numFmt numFmtId="213" formatCode="_(* #,##0.0,_);_(* \(#,##0.0,\);_(* &quot;-&quot;_);_(@_)"/>
    <numFmt numFmtId="214" formatCode="_(&quot;$&quot;* #,##0_);_(&quot;$&quot;* \(#,##0\);_(&quot;$&quot;* &quot;-&quot;_);_(@_)"/>
    <numFmt numFmtId="215" formatCode="_-* #,##0_$_-;\-* #,##0_$_-;_-* &quot;-&quot;_$_-;_-@_-"/>
    <numFmt numFmtId="216" formatCode="_-* #,##0.00_$_-;\-* #,##0.00_$_-;_-* &quot;-&quot;??_$_-;_-@_-"/>
    <numFmt numFmtId="217" formatCode="_-* #,##0&quot;$&quot;_-;\-* #,##0&quot;$&quot;_-;_-* &quot;-&quot;&quot;$&quot;_-;_-@_-"/>
    <numFmt numFmtId="218" formatCode="_-* #,##0.00&quot;$&quot;_-;\-* #,##0.00&quot;$&quot;_-;_-* &quot;-&quot;??&quot;$&quot;_-;_-@_-"/>
    <numFmt numFmtId="219" formatCode="0.0"/>
  </numFmts>
  <fonts count="87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7"/>
      <name val="Small Fonts"/>
      <family val="2"/>
    </font>
    <font>
      <sz val="12"/>
      <color indexed="17"/>
      <name val="楷体_GB2312"/>
      <family val="3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2"/>
      <name val="????"/>
      <family val="2"/>
    </font>
    <font>
      <b/>
      <sz val="10"/>
      <name val="Tms Rmn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color indexed="8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8"/>
      <color indexed="8"/>
      <name val="Helv"/>
      <family val="2"/>
    </font>
    <font>
      <i/>
      <sz val="9"/>
      <name val="Times New Roman"/>
      <family val="1"/>
    </font>
    <font>
      <b/>
      <sz val="11"/>
      <color indexed="52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sz val="10"/>
      <color indexed="16"/>
      <name val="MS Serif"/>
      <family val="2"/>
    </font>
    <font>
      <sz val="12"/>
      <color indexed="20"/>
      <name val="楷体_GB2312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2"/>
      <color indexed="20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0"/>
      <name val="楷体"/>
      <family val="3"/>
    </font>
    <font>
      <sz val="12"/>
      <name val="Arial"/>
      <family val="2"/>
    </font>
    <font>
      <sz val="11"/>
      <color indexed="12"/>
      <name val="Times New Roman"/>
      <family val="1"/>
    </font>
    <font>
      <b/>
      <sz val="13"/>
      <color indexed="56"/>
      <name val="宋体"/>
      <family val="0"/>
    </font>
    <font>
      <sz val="10"/>
      <color indexed="20"/>
      <name val="宋体"/>
      <family val="0"/>
    </font>
    <font>
      <b/>
      <sz val="8"/>
      <name val="Arial"/>
      <family val="2"/>
    </font>
    <font>
      <b/>
      <sz val="11"/>
      <color indexed="56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2"/>
      <name val="MS Sans Serif"/>
      <family val="2"/>
    </font>
    <font>
      <sz val="11"/>
      <color indexed="10"/>
      <name val="宋体"/>
      <family val="0"/>
    </font>
    <font>
      <b/>
      <sz val="13"/>
      <name val="Times New Roman"/>
      <family val="1"/>
    </font>
    <font>
      <sz val="11"/>
      <color indexed="60"/>
      <name val="宋体"/>
      <family val="0"/>
    </font>
    <font>
      <i/>
      <sz val="12"/>
      <name val="Times New Roman"/>
      <family val="1"/>
    </font>
    <font>
      <sz val="10"/>
      <name val="MS Sans Serif"/>
      <family val="2"/>
    </font>
    <font>
      <sz val="10.5"/>
      <color indexed="17"/>
      <name val="宋体"/>
      <family val="0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name val="宋体"/>
      <family val="0"/>
    </font>
    <font>
      <b/>
      <i/>
      <sz val="12"/>
      <name val="Times New Roman"/>
      <family val="1"/>
    </font>
    <font>
      <b/>
      <sz val="12"/>
      <color indexed="8"/>
      <name val="宋体"/>
      <family val="0"/>
    </font>
    <font>
      <u val="singleAccounting"/>
      <vertAlign val="subscript"/>
      <sz val="10"/>
      <name val="Times New Roman"/>
      <family val="1"/>
    </font>
    <font>
      <sz val="10"/>
      <color indexed="8"/>
      <name val="Arial"/>
      <family val="2"/>
    </font>
    <font>
      <b/>
      <sz val="13"/>
      <name val="Tms Rmn"/>
      <family val="2"/>
    </font>
    <font>
      <b/>
      <sz val="11"/>
      <name val="Helv"/>
      <family val="2"/>
    </font>
    <font>
      <sz val="10"/>
      <name val="MS Serif"/>
      <family val="2"/>
    </font>
    <font>
      <sz val="10"/>
      <name val="Courier"/>
      <family val="2"/>
    </font>
    <font>
      <sz val="10"/>
      <name val="Tms Rmn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9"/>
      <name val="Arial"/>
      <family val="2"/>
    </font>
    <font>
      <sz val="10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20"/>
      <name val="Times New Roman"/>
      <family val="1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>
      <alignment/>
      <protection/>
    </xf>
    <xf numFmtId="0" fontId="43" fillId="4" borderId="1" applyNumberFormat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39" fillId="0" borderId="0">
      <alignment horizontal="center" wrapText="1"/>
      <protection locked="0"/>
    </xf>
    <xf numFmtId="0" fontId="45" fillId="5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29" fillId="5" borderId="1" applyNumberFormat="0" applyAlignment="0" applyProtection="0"/>
    <xf numFmtId="183" fontId="0" fillId="0" borderId="0" applyFont="0" applyFill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0" applyNumberFormat="0" applyBorder="0" applyAlignment="0" applyProtection="0"/>
    <xf numFmtId="186" fontId="10" fillId="0" borderId="2" applyFill="0" applyProtection="0">
      <alignment horizontal="right"/>
    </xf>
    <xf numFmtId="0" fontId="48" fillId="0" borderId="0" applyNumberFormat="0" applyFill="0" applyBorder="0" applyAlignment="0">
      <protection locked="0"/>
    </xf>
    <xf numFmtId="0" fontId="42" fillId="8" borderId="0" applyNumberFormat="0" applyBorder="0" applyAlignment="0" applyProtection="0"/>
    <xf numFmtId="0" fontId="19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0" fillId="9" borderId="3" applyNumberFormat="0" applyFont="0" applyAlignment="0" applyProtection="0"/>
    <xf numFmtId="0" fontId="19" fillId="10" borderId="0" applyNumberFormat="0" applyBorder="0" applyAlignment="0" applyProtection="0"/>
    <xf numFmtId="0" fontId="32" fillId="0" borderId="0" applyNumberFormat="0" applyAlignment="0">
      <protection/>
    </xf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3" fillId="7" borderId="0" applyNumberFormat="0" applyBorder="0" applyAlignment="0" applyProtection="0"/>
    <xf numFmtId="0" fontId="56" fillId="0" borderId="0" applyNumberFormat="0" applyFill="0" applyBorder="0" applyAlignment="0" applyProtection="0"/>
    <xf numFmtId="24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8" fillId="0" borderId="0" applyFill="0" applyBorder="0" applyProtection="0">
      <alignment horizontal="right"/>
    </xf>
    <xf numFmtId="0" fontId="31" fillId="0" borderId="4" applyNumberFormat="0" applyFill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19" fillId="1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19" fillId="12" borderId="0" applyNumberFormat="0" applyBorder="0" applyAlignment="0" applyProtection="0"/>
    <xf numFmtId="0" fontId="12" fillId="5" borderId="7" applyNumberFormat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43" fillId="4" borderId="1" applyNumberFormat="0" applyAlignment="0" applyProtection="0"/>
    <xf numFmtId="0" fontId="7" fillId="2" borderId="0" applyNumberFormat="0" applyBorder="0" applyAlignment="0" applyProtection="0"/>
    <xf numFmtId="0" fontId="38" fillId="8" borderId="8" applyNumberFormat="0" applyAlignment="0" applyProtection="0"/>
    <xf numFmtId="0" fontId="7" fillId="4" borderId="0" applyNumberFormat="0" applyBorder="0" applyAlignment="0" applyProtection="0"/>
    <xf numFmtId="0" fontId="10" fillId="0" borderId="0">
      <alignment/>
      <protection locked="0"/>
    </xf>
    <xf numFmtId="19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9" applyNumberFormat="0" applyFill="0" applyAlignment="0" applyProtection="0"/>
    <xf numFmtId="0" fontId="13" fillId="0" borderId="10" applyNumberFormat="0" applyFill="0" applyAlignment="0" applyProtection="0"/>
    <xf numFmtId="0" fontId="30" fillId="2" borderId="0" applyNumberFormat="0" applyBorder="0" applyAlignment="0" applyProtection="0"/>
    <xf numFmtId="0" fontId="26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0" borderId="6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5" borderId="7" applyNumberFormat="0" applyAlignment="0" applyProtection="0"/>
    <xf numFmtId="195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>
      <alignment/>
      <protection/>
    </xf>
    <xf numFmtId="0" fontId="19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12" borderId="0" applyNumberFormat="0" applyBorder="0" applyAlignment="0" applyProtection="0"/>
    <xf numFmtId="0" fontId="7" fillId="2" borderId="0" applyNumberFormat="0" applyBorder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9" fillId="20" borderId="0" applyNumberFormat="0" applyBorder="0" applyAlignment="0" applyProtection="0"/>
    <xf numFmtId="0" fontId="7" fillId="18" borderId="0" applyNumberFormat="0" applyBorder="0" applyAlignment="0" applyProtection="0"/>
    <xf numFmtId="0" fontId="11" fillId="7" borderId="0" applyNumberFormat="0" applyBorder="0" applyProtection="0">
      <alignment vertical="center"/>
    </xf>
    <xf numFmtId="0" fontId="30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7" fillId="22" borderId="0" applyNumberFormat="0" applyBorder="0" applyAlignment="0" applyProtection="0"/>
    <xf numFmtId="0" fontId="19" fillId="23" borderId="0" applyNumberFormat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7" fillId="0" borderId="0" applyProtection="0">
      <alignment horizontal="left"/>
    </xf>
    <xf numFmtId="0" fontId="11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97" fontId="0" fillId="0" borderId="0" applyFont="0" applyFill="0" applyBorder="0" applyAlignment="0" applyProtection="0"/>
    <xf numFmtId="0" fontId="0" fillId="0" borderId="0">
      <alignment/>
      <protection/>
    </xf>
    <xf numFmtId="198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Font="0" applyFill="0" applyBorder="0" applyAlignment="0" applyProtection="0"/>
    <xf numFmtId="0" fontId="42" fillId="5" borderId="0" applyNumberFormat="0" applyBorder="0" applyAlignment="0" applyProtection="0"/>
    <xf numFmtId="19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>
      <alignment horizontal="left" vertical="center"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>
      <alignment vertical="center"/>
      <protection/>
    </xf>
    <xf numFmtId="0" fontId="41" fillId="0" borderId="11">
      <alignment horizontal="left" vertical="center"/>
      <protection/>
    </xf>
    <xf numFmtId="0" fontId="15" fillId="0" borderId="0">
      <alignment/>
      <protection/>
    </xf>
    <xf numFmtId="0" fontId="7" fillId="10" borderId="0" applyNumberFormat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38" fontId="6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40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5" fillId="0" borderId="12">
      <alignment horizontal="center"/>
      <protection/>
    </xf>
    <xf numFmtId="0" fontId="10" fillId="0" borderId="0">
      <alignment/>
      <protection/>
    </xf>
    <xf numFmtId="198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1" fillId="7" borderId="0" applyNumberFormat="0" applyBorder="0" applyAlignment="0" applyProtection="0"/>
    <xf numFmtId="0" fontId="10" fillId="0" borderId="0">
      <alignment/>
      <protection/>
    </xf>
    <xf numFmtId="198" fontId="10" fillId="0" borderId="0">
      <alignment/>
      <protection/>
    </xf>
    <xf numFmtId="0" fontId="10" fillId="0" borderId="0">
      <alignment/>
      <protection/>
    </xf>
    <xf numFmtId="0" fontId="7" fillId="7" borderId="0" applyNumberFormat="0" applyBorder="0" applyAlignment="0" applyProtection="0"/>
    <xf numFmtId="0" fontId="15" fillId="0" borderId="0">
      <alignment/>
      <protection/>
    </xf>
    <xf numFmtId="0" fontId="10" fillId="0" borderId="0">
      <alignment/>
      <protection locked="0"/>
    </xf>
    <xf numFmtId="0" fontId="11" fillId="7" borderId="0" applyNumberFormat="0" applyBorder="0" applyAlignment="0" applyProtection="0"/>
    <xf numFmtId="0" fontId="15" fillId="0" borderId="0">
      <alignment/>
      <protection/>
    </xf>
    <xf numFmtId="10" fontId="0" fillId="0" borderId="0" applyFont="0" applyFill="0" applyBorder="0" applyAlignment="0" applyProtection="0"/>
    <xf numFmtId="0" fontId="15" fillId="0" borderId="0">
      <alignment/>
      <protection/>
    </xf>
    <xf numFmtId="0" fontId="53" fillId="5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13">
      <alignment horizontal="center"/>
      <protection/>
    </xf>
    <xf numFmtId="0" fontId="49" fillId="0" borderId="5" applyNumberFormat="0" applyFill="0" applyAlignment="0" applyProtection="0"/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4" fillId="7" borderId="0" applyNumberFormat="0" applyBorder="0" applyAlignment="0" applyProtection="0"/>
    <xf numFmtId="0" fontId="18" fillId="0" borderId="0">
      <alignment/>
      <protection/>
    </xf>
    <xf numFmtId="0" fontId="10" fillId="0" borderId="0">
      <alignment/>
      <protection locked="0"/>
    </xf>
    <xf numFmtId="0" fontId="31" fillId="0" borderId="4" applyNumberFormat="0" applyFill="0" applyAlignment="0" applyProtection="0"/>
    <xf numFmtId="0" fontId="10" fillId="0" borderId="0">
      <alignment/>
      <protection/>
    </xf>
    <xf numFmtId="0" fontId="50" fillId="7" borderId="0" applyNumberFormat="0" applyBorder="0" applyAlignment="0" applyProtection="0"/>
    <xf numFmtId="0" fontId="10" fillId="0" borderId="0">
      <alignment/>
      <protection locked="0"/>
    </xf>
    <xf numFmtId="0" fontId="19" fillId="23" borderId="0" applyNumberFormat="0" applyBorder="0" applyAlignment="0" applyProtection="0"/>
    <xf numFmtId="0" fontId="10" fillId="0" borderId="0">
      <alignment/>
      <protection/>
    </xf>
    <xf numFmtId="40" fontId="27" fillId="0" borderId="0" applyBorder="0">
      <alignment horizontal="right"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45" fillId="9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0" fillId="0" borderId="0">
      <alignment/>
      <protection/>
    </xf>
    <xf numFmtId="0" fontId="31" fillId="0" borderId="4" applyNumberFormat="0" applyFill="0" applyAlignment="0" applyProtection="0"/>
    <xf numFmtId="0" fontId="18" fillId="0" borderId="0">
      <alignment/>
      <protection/>
    </xf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55" fillId="0" borderId="0">
      <alignment horizontal="center" vertical="center"/>
      <protection/>
    </xf>
    <xf numFmtId="0" fontId="6" fillId="0" borderId="0">
      <alignment/>
      <protection/>
    </xf>
    <xf numFmtId="0" fontId="18" fillId="0" borderId="0">
      <alignment/>
      <protection/>
    </xf>
    <xf numFmtId="0" fontId="11" fillId="7" borderId="0" applyNumberFormat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0" fillId="0" borderId="0">
      <alignment/>
      <protection/>
    </xf>
    <xf numFmtId="0" fontId="11" fillId="7" borderId="0" applyNumberFormat="0" applyBorder="0" applyAlignment="0" applyProtection="0"/>
    <xf numFmtId="0" fontId="10" fillId="0" borderId="0">
      <alignment/>
      <protection locked="0"/>
    </xf>
    <xf numFmtId="0" fontId="11" fillId="7" borderId="0" applyNumberFormat="0" applyBorder="0" applyAlignment="0" applyProtection="0"/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17" borderId="0" applyNumberFormat="0" applyBorder="0" applyAlignment="0" applyProtection="0"/>
    <xf numFmtId="0" fontId="45" fillId="17" borderId="0" applyNumberFormat="0" applyBorder="0" applyAlignment="0" applyProtection="0"/>
    <xf numFmtId="0" fontId="10" fillId="0" borderId="0">
      <alignment/>
      <protection/>
    </xf>
    <xf numFmtId="0" fontId="7" fillId="6" borderId="0" applyNumberFormat="0" applyBorder="0" applyAlignment="0" applyProtection="0"/>
    <xf numFmtId="0" fontId="66" fillId="24" borderId="0" applyNumberFormat="0" applyBorder="0" applyAlignment="0" applyProtection="0"/>
    <xf numFmtId="0" fontId="6" fillId="0" borderId="0">
      <alignment/>
      <protection/>
    </xf>
    <xf numFmtId="0" fontId="19" fillId="10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15" borderId="0" applyNumberFormat="0" applyBorder="0" applyAlignment="0" applyProtection="0"/>
    <xf numFmtId="0" fontId="10" fillId="0" borderId="0">
      <alignment/>
      <protection/>
    </xf>
    <xf numFmtId="0" fontId="19" fillId="6" borderId="0" applyNumberFormat="0" applyBorder="0" applyAlignment="0" applyProtection="0"/>
    <xf numFmtId="0" fontId="10" fillId="0" borderId="0">
      <alignment/>
      <protection/>
    </xf>
    <xf numFmtId="195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/>
    </xf>
    <xf numFmtId="0" fontId="42" fillId="18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8" fillId="0" borderId="0">
      <alignment/>
      <protection/>
    </xf>
    <xf numFmtId="0" fontId="42" fillId="8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/>
    </xf>
    <xf numFmtId="0" fontId="19" fillId="11" borderId="0" applyNumberFormat="0" applyBorder="0" applyAlignment="0" applyProtection="0"/>
    <xf numFmtId="0" fontId="66" fillId="25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/>
    </xf>
    <xf numFmtId="202" fontId="17" fillId="0" borderId="0" applyFill="0" applyBorder="0" applyProtection="0">
      <alignment horizontal="right"/>
    </xf>
    <xf numFmtId="203" fontId="17" fillId="0" borderId="0" applyFill="0" applyBorder="0" applyProtection="0">
      <alignment horizontal="right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204" fontId="67" fillId="0" borderId="0" applyFill="0" applyBorder="0" applyProtection="0">
      <alignment horizontal="center"/>
    </xf>
    <xf numFmtId="0" fontId="11" fillId="7" borderId="0" applyNumberFormat="0" applyBorder="0" applyAlignment="0" applyProtection="0"/>
    <xf numFmtId="0" fontId="0" fillId="0" borderId="0">
      <alignment horizontal="left" wrapText="1"/>
      <protection/>
    </xf>
    <xf numFmtId="206" fontId="17" fillId="0" borderId="0" applyFill="0" applyBorder="0" applyProtection="0">
      <alignment horizontal="right"/>
    </xf>
    <xf numFmtId="188" fontId="0" fillId="26" borderId="0">
      <alignment/>
      <protection/>
    </xf>
    <xf numFmtId="208" fontId="67" fillId="0" borderId="0" applyFill="0" applyBorder="0" applyProtection="0">
      <alignment horizontal="center"/>
    </xf>
    <xf numFmtId="0" fontId="19" fillId="12" borderId="0" applyNumberFormat="0" applyBorder="0" applyAlignment="0" applyProtection="0"/>
    <xf numFmtId="14" fontId="3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78" fontId="28" fillId="0" borderId="0" applyFill="0" applyBorder="0" applyProtection="0">
      <alignment horizontal="right"/>
    </xf>
    <xf numFmtId="0" fontId="58" fillId="14" borderId="0" applyNumberFormat="0" applyBorder="0" applyAlignment="0" applyProtection="0"/>
    <xf numFmtId="196" fontId="17" fillId="0" borderId="0" applyFill="0" applyBorder="0" applyProtection="0">
      <alignment horizontal="right"/>
    </xf>
    <xf numFmtId="176" fontId="17" fillId="0" borderId="0" applyFill="0" applyBorder="0" applyProtection="0">
      <alignment horizontal="right"/>
    </xf>
    <xf numFmtId="0" fontId="11" fillId="7" borderId="0" applyNumberFormat="0" applyBorder="0" applyAlignment="0" applyProtection="0"/>
    <xf numFmtId="182" fontId="17" fillId="0" borderId="0" applyFill="0" applyBorder="0" applyProtection="0">
      <alignment horizontal="right"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3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49" fillId="0" borderId="5" applyNumberFormat="0" applyFill="0" applyAlignment="0" applyProtection="0"/>
    <xf numFmtId="0" fontId="7" fillId="2" borderId="0" applyNumberFormat="0" applyBorder="0" applyAlignment="0" applyProtection="0"/>
    <xf numFmtId="18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0" borderId="0">
      <alignment/>
      <protection locked="0"/>
    </xf>
    <xf numFmtId="0" fontId="19" fillId="21" borderId="0" applyNumberFormat="0" applyBorder="0" applyAlignment="0" applyProtection="0"/>
    <xf numFmtId="20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33" fillId="7" borderId="0" applyNumberFormat="0" applyBorder="0" applyAlignment="0" applyProtection="0"/>
    <xf numFmtId="0" fontId="7" fillId="4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205" fontId="10" fillId="0" borderId="0">
      <alignment/>
      <protection/>
    </xf>
    <xf numFmtId="0" fontId="5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5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42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3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18" borderId="0" applyNumberFormat="0" applyBorder="0" applyAlignment="0" applyProtection="0"/>
    <xf numFmtId="0" fontId="9" fillId="3" borderId="0" applyNumberFormat="0" applyBorder="0" applyAlignment="0" applyProtection="0"/>
    <xf numFmtId="0" fontId="7" fillId="22" borderId="0" applyNumberFormat="0" applyBorder="0" applyAlignment="0" applyProtection="0"/>
    <xf numFmtId="0" fontId="30" fillId="2" borderId="0" applyNumberFormat="0" applyBorder="0" applyAlignment="0" applyProtection="0"/>
    <xf numFmtId="0" fontId="7" fillId="22" borderId="0" applyNumberFormat="0" applyBorder="0" applyAlignment="0" applyProtection="0"/>
    <xf numFmtId="0" fontId="11" fillId="7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 vertical="center"/>
      <protection/>
    </xf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1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23" borderId="0" applyNumberFormat="0" applyBorder="0" applyAlignment="0" applyProtection="0"/>
    <xf numFmtId="0" fontId="9" fillId="3" borderId="0" applyNumberFormat="0" applyBorder="0" applyAlignment="0" applyProtection="0"/>
    <xf numFmtId="0" fontId="16" fillId="28" borderId="14">
      <alignment/>
      <protection locked="0"/>
    </xf>
    <xf numFmtId="0" fontId="19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0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58" fillId="14" borderId="0" applyNumberFormat="0" applyBorder="0" applyAlignment="0" applyProtection="0"/>
    <xf numFmtId="0" fontId="19" fillId="12" borderId="0" applyNumberFormat="0" applyBorder="0" applyAlignment="0" applyProtection="0"/>
    <xf numFmtId="0" fontId="11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200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6" fillId="0" borderId="0">
      <alignment/>
      <protection locked="0"/>
    </xf>
    <xf numFmtId="188" fontId="0" fillId="29" borderId="0">
      <alignment/>
      <protection/>
    </xf>
    <xf numFmtId="0" fontId="45" fillId="17" borderId="0" applyNumberFormat="0" applyBorder="0" applyAlignment="0" applyProtection="0"/>
    <xf numFmtId="0" fontId="30" fillId="2" borderId="0" applyNumberFormat="0" applyBorder="0" applyAlignment="0" applyProtection="0"/>
    <xf numFmtId="0" fontId="50" fillId="7" borderId="0" applyNumberFormat="0" applyBorder="0" applyAlignment="0" applyProtection="0"/>
    <xf numFmtId="0" fontId="42" fillId="18" borderId="0" applyNumberFormat="0" applyBorder="0" applyAlignment="0" applyProtection="0"/>
    <xf numFmtId="0" fontId="19" fillId="16" borderId="0" applyNumberFormat="0" applyBorder="0" applyAlignment="0" applyProtection="0"/>
    <xf numFmtId="1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9" fillId="13" borderId="0" applyNumberFormat="0" applyBorder="0" applyAlignment="0" applyProtection="0"/>
    <xf numFmtId="0" fontId="45" fillId="9" borderId="0" applyNumberFormat="0" applyBorder="0" applyAlignment="0" applyProtection="0"/>
    <xf numFmtId="198" fontId="10" fillId="0" borderId="0">
      <alignment/>
      <protection/>
    </xf>
    <xf numFmtId="0" fontId="0" fillId="0" borderId="0" applyFont="0" applyFill="0" applyBorder="0" applyAlignment="0" applyProtection="0"/>
    <xf numFmtId="0" fontId="45" fillId="3" borderId="0" applyNumberFormat="0" applyBorder="0" applyAlignment="0" applyProtection="0"/>
    <xf numFmtId="207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42" fillId="5" borderId="0" applyNumberFormat="0" applyBorder="0" applyAlignment="0" applyProtection="0"/>
    <xf numFmtId="188" fontId="0" fillId="29" borderId="0">
      <alignment/>
      <protection/>
    </xf>
    <xf numFmtId="0" fontId="19" fillId="19" borderId="0" applyNumberFormat="0" applyBorder="0" applyAlignment="0" applyProtection="0"/>
    <xf numFmtId="0" fontId="42" fillId="27" borderId="0" applyNumberFormat="0" applyBorder="0" applyAlignment="0" applyProtection="0"/>
    <xf numFmtId="0" fontId="10" fillId="0" borderId="0">
      <alignment/>
      <protection/>
    </xf>
    <xf numFmtId="0" fontId="45" fillId="17" borderId="0" applyNumberFormat="0" applyBorder="0" applyAlignment="0" applyProtection="0"/>
    <xf numFmtId="9" fontId="0" fillId="0" borderId="0" applyFont="0" applyFill="0" applyBorder="0" applyAlignment="0" applyProtection="0"/>
    <xf numFmtId="0" fontId="4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12" borderId="0" applyNumberFormat="0" applyBorder="0" applyAlignment="0" applyProtection="0"/>
    <xf numFmtId="0" fontId="41" fillId="0" borderId="15" applyNumberFormat="0" applyAlignment="0" applyProtection="0"/>
    <xf numFmtId="0" fontId="42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17" borderId="0" applyNumberFormat="0" applyBorder="0" applyAlignment="0" applyProtection="0"/>
    <xf numFmtId="0" fontId="7" fillId="0" borderId="0">
      <alignment vertical="center"/>
      <protection/>
    </xf>
    <xf numFmtId="0" fontId="19" fillId="20" borderId="0" applyNumberFormat="0" applyBorder="0" applyAlignment="0" applyProtection="0"/>
    <xf numFmtId="0" fontId="42" fillId="2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2" fillId="4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2" fillId="0" borderId="0" applyNumberFormat="0" applyFill="0" applyBorder="0" applyAlignment="0" applyProtection="0"/>
    <xf numFmtId="209" fontId="68" fillId="0" borderId="0" applyFill="0" applyBorder="0" applyAlignment="0">
      <protection/>
    </xf>
    <xf numFmtId="0" fontId="29" fillId="5" borderId="1" applyNumberFormat="0" applyAlignment="0" applyProtection="0"/>
    <xf numFmtId="0" fontId="62" fillId="0" borderId="16">
      <alignment horizontal="center"/>
      <protection/>
    </xf>
    <xf numFmtId="0" fontId="44" fillId="7" borderId="0" applyNumberFormat="0" applyBorder="0" applyAlignment="0" applyProtection="0"/>
    <xf numFmtId="0" fontId="38" fillId="8" borderId="8" applyNumberFormat="0" applyAlignment="0" applyProtection="0"/>
    <xf numFmtId="0" fontId="69" fillId="0" borderId="17" applyNumberFormat="0" applyFill="0" applyProtection="0">
      <alignment horizontal="center"/>
    </xf>
    <xf numFmtId="198" fontId="10" fillId="0" borderId="0">
      <alignment/>
      <protection/>
    </xf>
    <xf numFmtId="0" fontId="33" fillId="7" borderId="0" applyNumberFormat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8" fontId="10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17" fillId="0" borderId="0">
      <alignment/>
      <protection/>
    </xf>
    <xf numFmtId="17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0" fillId="0" borderId="16">
      <alignment/>
      <protection/>
    </xf>
    <xf numFmtId="0" fontId="71" fillId="0" borderId="0" applyNumberFormat="0" applyAlignment="0">
      <protection/>
    </xf>
    <xf numFmtId="0" fontId="11" fillId="7" borderId="0" applyNumberFormat="0" applyBorder="0" applyAlignment="0" applyProtection="0"/>
    <xf numFmtId="0" fontId="72" fillId="0" borderId="0" applyNumberFormat="0" applyAlignment="0">
      <protection/>
    </xf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>
      <alignment/>
      <protection/>
    </xf>
    <xf numFmtId="0" fontId="53" fillId="5" borderId="12">
      <alignment/>
      <protection/>
    </xf>
    <xf numFmtId="190" fontId="17" fillId="0" borderId="0">
      <alignment/>
      <protection/>
    </xf>
    <xf numFmtId="0" fontId="0" fillId="0" borderId="0">
      <alignment vertical="center"/>
      <protection/>
    </xf>
    <xf numFmtId="15" fontId="60" fillId="0" borderId="0">
      <alignment/>
      <protection/>
    </xf>
    <xf numFmtId="0" fontId="11" fillId="7" borderId="0" applyNumberFormat="0" applyBorder="0" applyAlignment="0" applyProtection="0"/>
    <xf numFmtId="187" fontId="17" fillId="0" borderId="0">
      <alignment/>
      <protection/>
    </xf>
    <xf numFmtId="0" fontId="26" fillId="3" borderId="0" applyNumberFormat="0" applyBorder="0" applyAlignment="0" applyProtection="0"/>
    <xf numFmtId="0" fontId="53" fillId="31" borderId="12">
      <alignment/>
      <protection/>
    </xf>
    <xf numFmtId="180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47" fillId="0" borderId="0" applyProtection="0">
      <alignment/>
    </xf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51" fillId="0" borderId="11" applyNumberFormat="0">
      <alignment horizontal="right" wrapText="1"/>
      <protection/>
    </xf>
    <xf numFmtId="0" fontId="41" fillId="0" borderId="0" applyProtection="0">
      <alignment/>
    </xf>
    <xf numFmtId="0" fontId="11" fillId="7" borderId="0" applyNumberFormat="0" applyBorder="0" applyAlignment="0" applyProtection="0"/>
    <xf numFmtId="0" fontId="53" fillId="9" borderId="12" applyNumberFormat="0" applyBorder="0" applyAlignment="0" applyProtection="0"/>
    <xf numFmtId="177" fontId="36" fillId="26" borderId="0">
      <alignment/>
      <protection/>
    </xf>
    <xf numFmtId="188" fontId="0" fillId="26" borderId="0">
      <alignment/>
      <protection/>
    </xf>
    <xf numFmtId="0" fontId="7" fillId="0" borderId="0">
      <alignment vertical="center"/>
      <protection/>
    </xf>
    <xf numFmtId="38" fontId="23" fillId="0" borderId="0">
      <alignment/>
      <protection/>
    </xf>
    <xf numFmtId="38" fontId="57" fillId="0" borderId="0">
      <alignment/>
      <protection/>
    </xf>
    <xf numFmtId="0" fontId="11" fillId="2" borderId="0" applyNumberFormat="0" applyBorder="0" applyAlignment="0" applyProtection="0"/>
    <xf numFmtId="0" fontId="26" fillId="3" borderId="0" applyNumberFormat="0" applyBorder="0" applyAlignment="0" applyProtection="0"/>
    <xf numFmtId="38" fontId="5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6" fillId="28" borderId="14">
      <alignment/>
      <protection locked="0"/>
    </xf>
    <xf numFmtId="177" fontId="21" fillId="29" borderId="0">
      <alignment/>
      <protection/>
    </xf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7" borderId="0" applyNumberFormat="0" applyBorder="0" applyAlignment="0" applyProtection="0"/>
    <xf numFmtId="184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7" fillId="0" borderId="0">
      <alignment/>
      <protection/>
    </xf>
    <xf numFmtId="37" fontId="8" fillId="0" borderId="0">
      <alignment/>
      <protection/>
    </xf>
    <xf numFmtId="0" fontId="36" fillId="0" borderId="0">
      <alignment/>
      <protection/>
    </xf>
    <xf numFmtId="0" fontId="9" fillId="3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12" fillId="5" borderId="7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0" fillId="0" borderId="0" applyFont="0" applyFill="0" applyProtection="0">
      <alignment/>
    </xf>
    <xf numFmtId="0" fontId="9" fillId="3" borderId="0" applyNumberFormat="0" applyBorder="0" applyAlignment="0" applyProtection="0"/>
    <xf numFmtId="0" fontId="54" fillId="0" borderId="0" applyNumberFormat="0" applyFill="0" applyBorder="0" applyAlignment="0" applyProtection="0"/>
    <xf numFmtId="212" fontId="73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37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4" fillId="0" borderId="0">
      <alignment/>
      <protection/>
    </xf>
    <xf numFmtId="0" fontId="16" fillId="28" borderId="14">
      <alignment/>
      <protection locked="0"/>
    </xf>
    <xf numFmtId="21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>
      <alignment vertical="center"/>
      <protection/>
    </xf>
    <xf numFmtId="0" fontId="47" fillId="0" borderId="18" applyProtection="0">
      <alignment/>
    </xf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214" fontId="0" fillId="0" borderId="0" applyFont="0" applyFill="0" applyBorder="0" applyAlignment="0" applyProtection="0"/>
    <xf numFmtId="0" fontId="10" fillId="0" borderId="19" applyNumberFormat="0" applyFill="0" applyProtection="0">
      <alignment horizontal="right"/>
    </xf>
    <xf numFmtId="0" fontId="31" fillId="0" borderId="4" applyNumberFormat="0" applyFill="0" applyProtection="0">
      <alignment vertical="center"/>
    </xf>
    <xf numFmtId="0" fontId="49" fillId="0" borderId="5" applyNumberFormat="0" applyFill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6" fillId="15" borderId="0" applyNumberFormat="0" applyBorder="0" applyAlignment="0" applyProtection="0"/>
    <xf numFmtId="0" fontId="77" fillId="0" borderId="19" applyNumberFormat="0" applyFill="0" applyProtection="0">
      <alignment horizontal="center"/>
    </xf>
    <xf numFmtId="0" fontId="74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1" fillId="7" borderId="0" applyNumberFormat="0" applyBorder="0" applyAlignment="0" applyProtection="0"/>
    <xf numFmtId="0" fontId="37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7" borderId="0" applyNumberFormat="0" applyBorder="0" applyAlignment="0" applyProtection="0"/>
    <xf numFmtId="0" fontId="11" fillId="7" borderId="0" applyNumberFormat="0" applyBorder="0" applyAlignment="0" applyProtection="0"/>
    <xf numFmtId="0" fontId="75" fillId="7" borderId="0" applyNumberFormat="0" applyBorder="0" applyAlignment="0" applyProtection="0"/>
    <xf numFmtId="0" fontId="11" fillId="7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3" borderId="0" applyNumberFormat="0" applyBorder="0" applyAlignment="0" applyProtection="0"/>
    <xf numFmtId="0" fontId="44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3" borderId="0" applyNumberFormat="0" applyBorder="0" applyAlignment="0" applyProtection="0"/>
    <xf numFmtId="0" fontId="11" fillId="7" borderId="0" applyNumberFormat="0" applyBorder="0" applyProtection="0">
      <alignment vertical="center"/>
    </xf>
    <xf numFmtId="0" fontId="37" fillId="2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" fillId="7" borderId="0" applyNumberFormat="0" applyBorder="0" applyAlignment="0" applyProtection="0"/>
    <xf numFmtId="0" fontId="30" fillId="2" borderId="0" applyNumberFormat="0" applyBorder="0" applyAlignment="0" applyProtection="0"/>
    <xf numFmtId="0" fontId="33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76" fillId="15" borderId="0" applyNumberFormat="0" applyBorder="0" applyAlignment="0" applyProtection="0"/>
    <xf numFmtId="0" fontId="33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3" fillId="4" borderId="1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Fill="0" applyBorder="0" applyAlignment="0">
      <protection/>
    </xf>
    <xf numFmtId="0" fontId="79" fillId="0" borderId="0" applyFill="0" applyBorder="0" applyAlignment="0"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6" fillId="15" borderId="0" applyNumberFormat="0" applyBorder="0" applyAlignment="0" applyProtection="0"/>
    <xf numFmtId="0" fontId="61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0" fillId="3" borderId="0" applyNumberFormat="0" applyBorder="0" applyAlignment="0" applyProtection="0"/>
    <xf numFmtId="0" fontId="26" fillId="3" borderId="0" applyNumberFormat="0" applyBorder="0" applyAlignment="0" applyProtection="0"/>
    <xf numFmtId="0" fontId="76" fillId="3" borderId="0" applyNumberFormat="0" applyBorder="0" applyAlignment="0" applyProtection="0"/>
    <xf numFmtId="0" fontId="61" fillId="3" borderId="0" applyNumberFormat="0" applyBorder="0" applyAlignment="0" applyProtection="0"/>
    <xf numFmtId="0" fontId="76" fillId="3" borderId="0" applyNumberFormat="0" applyBorder="0" applyAlignment="0" applyProtection="0"/>
    <xf numFmtId="0" fontId="26" fillId="3" borderId="0" applyNumberFormat="0" applyBorder="0" applyAlignment="0" applyProtection="0"/>
    <xf numFmtId="0" fontId="76" fillId="3" borderId="0" applyNumberFormat="0" applyBorder="0" applyAlignment="0" applyProtection="0"/>
    <xf numFmtId="0" fontId="81" fillId="3" borderId="0" applyNumberFormat="0" applyBorder="0" applyAlignment="0" applyProtection="0"/>
    <xf numFmtId="0" fontId="26" fillId="3" borderId="0" applyNumberFormat="0" applyBorder="0" applyProtection="0">
      <alignment vertical="center"/>
    </xf>
    <xf numFmtId="0" fontId="81" fillId="15" borderId="0" applyNumberFormat="0" applyBorder="0" applyAlignment="0" applyProtection="0"/>
    <xf numFmtId="0" fontId="26" fillId="3" borderId="0" applyNumberFormat="0" applyBorder="0" applyProtection="0">
      <alignment vertical="center"/>
    </xf>
    <xf numFmtId="0" fontId="61" fillId="15" borderId="0" applyNumberFormat="0" applyBorder="0" applyAlignment="0" applyProtection="0"/>
    <xf numFmtId="0" fontId="19" fillId="21" borderId="0" applyNumberFormat="0" applyBorder="0" applyAlignment="0" applyProtection="0"/>
    <xf numFmtId="0" fontId="61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1" fillId="1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26" fillId="15" borderId="0" applyNumberFormat="0" applyBorder="0" applyAlignment="0" applyProtection="0"/>
    <xf numFmtId="0" fontId="76" fillId="3" borderId="0" applyNumberFormat="0" applyBorder="0" applyAlignment="0" applyProtection="0"/>
    <xf numFmtId="0" fontId="26" fillId="15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1" fillId="15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8" fillId="8" borderId="8" applyNumberFormat="0" applyAlignment="0" applyProtection="0"/>
    <xf numFmtId="0" fontId="38" fillId="8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2" applyNumberFormat="0" applyFill="0" applyProtection="0">
      <alignment horizontal="left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17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66" fillId="3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0" borderId="19" applyNumberFormat="0" applyFill="0" applyProtection="0">
      <alignment horizontal="left"/>
    </xf>
    <xf numFmtId="0" fontId="58" fillId="14" borderId="0" applyNumberFormat="0" applyBorder="0" applyAlignment="0" applyProtection="0"/>
    <xf numFmtId="0" fontId="12" fillId="5" borderId="7" applyNumberFormat="0" applyAlignment="0" applyProtection="0"/>
    <xf numFmtId="0" fontId="43" fillId="4" borderId="1" applyNumberFormat="0" applyAlignment="0" applyProtection="0"/>
    <xf numFmtId="1" fontId="10" fillId="0" borderId="2" applyFill="0" applyProtection="0">
      <alignment horizontal="center"/>
    </xf>
    <xf numFmtId="1" fontId="5" fillId="0" borderId="12">
      <alignment vertical="center"/>
      <protection locked="0"/>
    </xf>
    <xf numFmtId="0" fontId="83" fillId="0" borderId="0">
      <alignment/>
      <protection/>
    </xf>
    <xf numFmtId="219" fontId="5" fillId="0" borderId="12">
      <alignment vertical="center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10" fillId="0" borderId="1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4" fillId="0" borderId="0">
      <alignment/>
      <protection/>
    </xf>
  </cellStyleXfs>
  <cellXfs count="33">
    <xf numFmtId="0" fontId="0" fillId="0" borderId="0" xfId="0" applyAlignment="1">
      <alignment vertical="center"/>
    </xf>
    <xf numFmtId="0" fontId="8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1" fontId="0" fillId="0" borderId="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722">
    <cellStyle name="Normal" xfId="0"/>
    <cellStyle name="Currency [0]" xfId="15"/>
    <cellStyle name="Currency" xfId="16"/>
    <cellStyle name="差_Book1_Book1" xfId="17"/>
    <cellStyle name="20% - 强调文字颜色 3" xfId="18"/>
    <cellStyle name="Heading" xfId="19"/>
    <cellStyle name="输入" xfId="20"/>
    <cellStyle name="?…????è [0.00]_Region Orders (2)" xfId="21"/>
    <cellStyle name="Normalny_Arkusz1" xfId="22"/>
    <cellStyle name="args.style" xfId="23"/>
    <cellStyle name="Accent2 - 40%" xfId="24"/>
    <cellStyle name="Comma [0]" xfId="25"/>
    <cellStyle name="40% - 强调文字颜色 3" xfId="26"/>
    <cellStyle name="?? 2 2" xfId="27"/>
    <cellStyle name="计算 2" xfId="28"/>
    <cellStyle name="?…????è_Region Orders (2)" xfId="29"/>
    <cellStyle name="差" xfId="30"/>
    <cellStyle name="Comma" xfId="31"/>
    <cellStyle name="Hyperlink" xfId="32"/>
    <cellStyle name="差_奖励补助测算5.23新" xfId="33"/>
    <cellStyle name="日期" xfId="34"/>
    <cellStyle name="Unprotect" xfId="35"/>
    <cellStyle name="Accent2 - 60%" xfId="36"/>
    <cellStyle name="60% - 强调文字颜色 3" xfId="37"/>
    <cellStyle name="Percent" xfId="38"/>
    <cellStyle name="差_2009年一般性转移支付标准工资_奖励补助测算5.22测试" xfId="39"/>
    <cellStyle name="_2006年综合经营计划表（城北支行版5）" xfId="40"/>
    <cellStyle name="Followed Hyperlink" xfId="41"/>
    <cellStyle name="_kcb" xfId="42"/>
    <cellStyle name="_ET_STYLE_NoName_00__Sheet3" xfId="43"/>
    <cellStyle name="注释" xfId="44"/>
    <cellStyle name="60% - 强调文字颜色 2 3" xfId="45"/>
    <cellStyle name="Entered" xfId="46"/>
    <cellStyle name="60% - 强调文字颜色 2" xfId="47"/>
    <cellStyle name="百分比 7" xfId="48"/>
    <cellStyle name="差_2006年分析表" xfId="49"/>
    <cellStyle name="差_2007年政法部门业务指标" xfId="50"/>
    <cellStyle name="差_教师绩效工资测算表（离退休按各地上报数测算）2009年1月1日" xfId="51"/>
    <cellStyle name="标题 4" xfId="52"/>
    <cellStyle name="好_奖励补助测算5.23新" xfId="53"/>
    <cellStyle name="差_指标五" xfId="54"/>
    <cellStyle name="警告文本" xfId="55"/>
    <cellStyle name="Currency$[0]" xfId="56"/>
    <cellStyle name="差_奖励补助测算5.22测试" xfId="57"/>
    <cellStyle name="标题" xfId="58"/>
    <cellStyle name="解释性文本" xfId="59"/>
    <cellStyle name="百分比 4" xfId="60"/>
    <cellStyle name="标题 1" xfId="61"/>
    <cellStyle name="0%" xfId="62"/>
    <cellStyle name="百分比 5" xfId="63"/>
    <cellStyle name="标题 2" xfId="64"/>
    <cellStyle name="60% - 强调文字颜色 1" xfId="65"/>
    <cellStyle name="百分比 6" xfId="66"/>
    <cellStyle name="标题 3" xfId="67"/>
    <cellStyle name="60% - 强调文字颜色 4" xfId="68"/>
    <cellStyle name="输出" xfId="69"/>
    <cellStyle name="计算" xfId="70"/>
    <cellStyle name="?? 2" xfId="71"/>
    <cellStyle name="Input" xfId="72"/>
    <cellStyle name="40% - 强调文字颜色 4 2" xfId="73"/>
    <cellStyle name="检查单元格" xfId="74"/>
    <cellStyle name="20% - 强调文字颜色 6" xfId="75"/>
    <cellStyle name="_1123试算平衡表（模板）（马雪泉）" xfId="76"/>
    <cellStyle name="Currency [0]" xfId="77"/>
    <cellStyle name="强调文字颜色 2" xfId="78"/>
    <cellStyle name="差_教育厅提供义务教育及高中教师人数（2009年1月6日）" xfId="79"/>
    <cellStyle name="链接单元格" xfId="80"/>
    <cellStyle name="汇总" xfId="81"/>
    <cellStyle name="差_Book2" xfId="82"/>
    <cellStyle name="好" xfId="83"/>
    <cellStyle name="20% - 强调文字颜色 3 3" xfId="84"/>
    <cellStyle name="Heading 3" xfId="85"/>
    <cellStyle name="适中" xfId="86"/>
    <cellStyle name="20% - 强调文字颜色 5" xfId="87"/>
    <cellStyle name="强调文字颜色 1" xfId="88"/>
    <cellStyle name="20% - 强调文字颜色 1" xfId="89"/>
    <cellStyle name="40% - 强调文字颜色 1" xfId="90"/>
    <cellStyle name="输出 2" xfId="91"/>
    <cellStyle name="0.0%" xfId="92"/>
    <cellStyle name="20% - 强调文字颜色 2" xfId="93"/>
    <cellStyle name="40% - 强调文字颜色 2" xfId="94"/>
    <cellStyle name="_部门分解表" xfId="95"/>
    <cellStyle name="强调文字颜色 3" xfId="96"/>
    <cellStyle name="PSChar" xfId="97"/>
    <cellStyle name="强调文字颜色 4" xfId="98"/>
    <cellStyle name="20% - 强调文字颜色 4" xfId="99"/>
    <cellStyle name="计算 3" xfId="100"/>
    <cellStyle name="?? 2 3" xfId="101"/>
    <cellStyle name="_特色理财产品统计表1" xfId="102"/>
    <cellStyle name="常规 2 2_Book1" xfId="103"/>
    <cellStyle name="40% - 强调文字颜色 4" xfId="104"/>
    <cellStyle name="强调文字颜色 5" xfId="105"/>
    <cellStyle name="40% - 强调文字颜色 5" xfId="106"/>
    <cellStyle name="差_Book1_Book1_1" xfId="107"/>
    <cellStyle name="差_2006年全省财力计算表（中央、决算）" xfId="108"/>
    <cellStyle name="60% - 强调文字颜色 5" xfId="109"/>
    <cellStyle name="强调文字颜色 6" xfId="110"/>
    <cellStyle name="_弱电系统设备配置报价清单" xfId="111"/>
    <cellStyle name="0,0&#13;&#10;NA&#13;&#10;" xfId="112"/>
    <cellStyle name="40% - 强调文字颜色 6" xfId="113"/>
    <cellStyle name="60% - 强调文字颜色 6" xfId="114"/>
    <cellStyle name="????_Analysis of Loans" xfId="115"/>
    <cellStyle name="百分比 2 3" xfId="116"/>
    <cellStyle name="@_text" xfId="117"/>
    <cellStyle name="差_2006年水利统计指标统计表" xfId="118"/>
    <cellStyle name="??_????????" xfId="119"/>
    <cellStyle name="?? 3" xfId="120"/>
    <cellStyle name="?? [0.00]_Analysis of Loans" xfId="121"/>
    <cellStyle name="?? 2_2011年战略性业务激励费用挂价表（0301）" xfId="122"/>
    <cellStyle name="Comma  - Style7" xfId="123"/>
    <cellStyle name="?鹎%U龡&amp;H?_x0008__x001C__x001C_?_x0007__x0001__x0001_" xfId="124"/>
    <cellStyle name="??" xfId="125"/>
    <cellStyle name="?? [0]" xfId="126"/>
    <cellStyle name="Accent4 - 60%" xfId="127"/>
    <cellStyle name="捠壿 [0.00]_Region Orders (2)" xfId="128"/>
    <cellStyle name="???? [0.00]_Analysis of Loans" xfId="129"/>
    <cellStyle name="Percent[2]" xfId="130"/>
    <cellStyle name="style2" xfId="131"/>
    <cellStyle name="Warning Text" xfId="132"/>
    <cellStyle name="@ET_Style?@font-face" xfId="133"/>
    <cellStyle name="Header2" xfId="134"/>
    <cellStyle name="_#2011六项定额预测表" xfId="135"/>
    <cellStyle name="40% - Accent2" xfId="136"/>
    <cellStyle name="_~0254683" xfId="137"/>
    <cellStyle name="_~1542229" xfId="138"/>
    <cellStyle name="_2007年综合经营计划表样(计划处20061016)" xfId="139"/>
    <cellStyle name="_~1723196" xfId="140"/>
    <cellStyle name="KPMG Heading 3" xfId="141"/>
    <cellStyle name="_☆2010年综合经营计划长期摊销费测算表" xfId="142"/>
    <cellStyle name="_0712中间业务通报0112" xfId="143"/>
    <cellStyle name="Millares_96 Risk" xfId="144"/>
    <cellStyle name="差_奖励补助测算7.25" xfId="145"/>
    <cellStyle name="_07城北利润计划0" xfId="146"/>
    <cellStyle name="_07年1月考核上报表" xfId="147"/>
    <cellStyle name="_07年中间业务调整计划（报总行公司部20070731）" xfId="148"/>
    <cellStyle name="style" xfId="149"/>
    <cellStyle name="_07年利润测算" xfId="150"/>
    <cellStyle name="Comma  - Style8" xfId="151"/>
    <cellStyle name="_07年中间业务调整计划（报总行）" xfId="152"/>
    <cellStyle name="_2010年工资测算表0309" xfId="153"/>
    <cellStyle name="_1" xfId="154"/>
    <cellStyle name="_1季度计划" xfId="155"/>
    <cellStyle name="差 2" xfId="156"/>
    <cellStyle name="_2005年综合经营计划表（调整后公式）" xfId="157"/>
    <cellStyle name="Comma  - Style3" xfId="158"/>
    <cellStyle name="_2006年统筹外资金划拨" xfId="159"/>
    <cellStyle name="20% - Accent2" xfId="160"/>
    <cellStyle name="_2006年综合经营计划表（云南行用表）" xfId="161"/>
    <cellStyle name="_2007各网点中间业务月收入通报工作表070708" xfId="162"/>
    <cellStyle name="差_2009年一般性转移支付标准工资_不用软件计算9.1不考虑经费管理评价xl" xfId="163"/>
    <cellStyle name="_2007年KPI计划分解表(部门上报样表)" xfId="164"/>
    <cellStyle name="0.00%" xfId="165"/>
    <cellStyle name="_2007综合经营计划表" xfId="166"/>
    <cellStyle name="Grey" xfId="167"/>
    <cellStyle name="百分比 5 2" xfId="168"/>
    <cellStyle name="Column_Title" xfId="169"/>
    <cellStyle name="标题 2 2" xfId="170"/>
    <cellStyle name="_2008-7" xfId="171"/>
    <cellStyle name="_2008年存贷款内外部利率-供综合经营计划-20071227" xfId="172"/>
    <cellStyle name="_2008年中间业务计划（汇总）" xfId="173"/>
    <cellStyle name="_2009-1" xfId="174"/>
    <cellStyle name="分级显示行_1_13区汇总" xfId="175"/>
    <cellStyle name="_kcb1" xfId="176"/>
    <cellStyle name="差_汇总-县级财政报表附表" xfId="177"/>
    <cellStyle name="_20100326高清市院遂宁检察院1080P配置清单26日改" xfId="178"/>
    <cellStyle name="_2010年度六项费用计划（0310）" xfId="179"/>
    <cellStyle name="标题 1 3" xfId="180"/>
    <cellStyle name="_2010年预算申报表(2010-02)v5二级行打印(拨备new)" xfId="181"/>
    <cellStyle name="差_副本73283696546880457822010-04-29 2" xfId="182"/>
    <cellStyle name="_2011年各行基数及计划增量调查表（部门上报汇总）" xfId="183"/>
    <cellStyle name="60% - 强调文字颜色 6 2" xfId="184"/>
    <cellStyle name="_8月各行减值计算" xfId="185"/>
    <cellStyle name="Subtotal" xfId="186"/>
    <cellStyle name="_Book1" xfId="187"/>
    <cellStyle name="_Book1_1" xfId="188"/>
    <cellStyle name="_Book1_1_Book1" xfId="189"/>
    <cellStyle name="_Book1_2" xfId="190"/>
    <cellStyle name="_计划表2－3：产品业务计划表" xfId="191"/>
    <cellStyle name="Accent2 - 20%" xfId="192"/>
    <cellStyle name="_Book1_2_Book1" xfId="193"/>
    <cellStyle name="归盒啦_95" xfId="194"/>
    <cellStyle name="Currency\[0]" xfId="195"/>
    <cellStyle name="Linked Cell" xfId="196"/>
    <cellStyle name="_Book1_3" xfId="197"/>
    <cellStyle name="Heading 1" xfId="198"/>
    <cellStyle name="_Book1_Book1" xfId="199"/>
    <cellStyle name="_CCB.HO.New TB template.CCB PRC IAS Sorting.040223 trial run" xfId="200"/>
    <cellStyle name="EY House" xfId="201"/>
    <cellStyle name="style1" xfId="202"/>
    <cellStyle name="_ET_STYLE_NoName_00_" xfId="203"/>
    <cellStyle name="_ET_STYLE_NoName_00__Book1" xfId="204"/>
    <cellStyle name="差_资金表" xfId="205"/>
    <cellStyle name="_ET_STYLE_NoName_00__Book1_1" xfId="206"/>
    <cellStyle name="_KPI指标体系表(定)" xfId="207"/>
    <cellStyle name="_钞币安防汇总" xfId="208"/>
    <cellStyle name="_城北支行2008年KPI计划考核上报样表" xfId="209"/>
    <cellStyle name="_单户" xfId="210"/>
    <cellStyle name="RowLevel_0" xfId="211"/>
    <cellStyle name="差_2008年县级公安保障标准落实奖励经费分配测算" xfId="212"/>
    <cellStyle name="_定稿表" xfId="213"/>
    <cellStyle name="差_粮食科技措施资金安排表（2011.4.1返）" xfId="214"/>
    <cellStyle name="_二级行主指表2009" xfId="215"/>
    <cellStyle name="差_~5676413" xfId="216"/>
    <cellStyle name="_方案附件13：2007综合经营计划表（云南）" xfId="217"/>
    <cellStyle name="_房租费计划" xfId="218"/>
    <cellStyle name="_费用" xfId="219"/>
    <cellStyle name="_分行操作风险测算" xfId="220"/>
    <cellStyle name="20% - Accent1" xfId="221"/>
    <cellStyle name="Accent1 - 20%" xfId="222"/>
    <cellStyle name="_分解表（调整）" xfId="223"/>
    <cellStyle name="40% - 强调文字颜色 3 2" xfId="224"/>
    <cellStyle name="强调 3" xfId="225"/>
    <cellStyle name="_附件一 分行责任中心预算管理相关报表071212" xfId="226"/>
    <cellStyle name="60% - Accent2" xfId="227"/>
    <cellStyle name="部门" xfId="228"/>
    <cellStyle name="常规 2 2" xfId="229"/>
    <cellStyle name="_公司部1210" xfId="230"/>
    <cellStyle name="_激励费用表" xfId="231"/>
    <cellStyle name="_计划表式口径1011（产品计划编制表）" xfId="232"/>
    <cellStyle name="_减值测算相关报表（反馈计财部1212）" xfId="233"/>
    <cellStyle name="20% - Accent5" xfId="234"/>
    <cellStyle name="_建会〔2007〕209号附件：核算码与COA段值映射关系表" xfId="235"/>
    <cellStyle name="60% - 强调文字颜色 3 3" xfId="236"/>
    <cellStyle name="_经济资本系数20061129" xfId="237"/>
    <cellStyle name="Monétaire_!!!GO" xfId="238"/>
    <cellStyle name="差_0502通海县" xfId="239"/>
    <cellStyle name="_利润表科目的基本对照表4（马雪泉）" xfId="240"/>
    <cellStyle name="_取数" xfId="241"/>
    <cellStyle name="Accent5 - 60%" xfId="242"/>
    <cellStyle name="_人力费用测算表" xfId="243"/>
    <cellStyle name="常规 12" xfId="244"/>
    <cellStyle name="_条线计划汇总" xfId="245"/>
    <cellStyle name="_网络改造通信费用测算表（20090820）" xfId="246"/>
    <cellStyle name="Accent3" xfId="247"/>
    <cellStyle name="差_2007年检察院案件数" xfId="248"/>
    <cellStyle name="_修改后的资产负债表科目对照表1021（马雪泉）" xfId="249"/>
    <cellStyle name="_中间业务挂价表（公司部+500）2" xfId="250"/>
    <cellStyle name="60% - Accent1" xfId="251"/>
    <cellStyle name="强调 2" xfId="252"/>
    <cellStyle name="む|靇Revenuenuesy L" xfId="253"/>
    <cellStyle name="_主要指标监测表0930" xfId="254"/>
    <cellStyle name="_综合考评2007" xfId="255"/>
    <cellStyle name="{Comma [0]}" xfId="256"/>
    <cellStyle name="{Comma}" xfId="257"/>
    <cellStyle name="差 3" xfId="258"/>
    <cellStyle name="差_2009年一般性转移支付标准工资_奖励补助测算7.25" xfId="259"/>
    <cellStyle name="{Date}" xfId="260"/>
    <cellStyle name="差_奖励补助测算7.23" xfId="261"/>
    <cellStyle name="常规 2 4" xfId="262"/>
    <cellStyle name="{Thousand [0]}" xfId="263"/>
    <cellStyle name="Input Cells_Book1" xfId="264"/>
    <cellStyle name="{Month}" xfId="265"/>
    <cellStyle name="60% - Accent4" xfId="266"/>
    <cellStyle name="per.style" xfId="267"/>
    <cellStyle name="PSInt" xfId="268"/>
    <cellStyle name="{Percent}" xfId="269"/>
    <cellStyle name="适中 3" xfId="270"/>
    <cellStyle name="{Thousand}" xfId="271"/>
    <cellStyle name="{Z'0000(1 dec)}" xfId="272"/>
    <cellStyle name="差_2008云南省分县市中小学教职工统计表（教育厅提供）" xfId="273"/>
    <cellStyle name="{Z'0000(4 dec)}" xfId="274"/>
    <cellStyle name="0,0&#10;&#10;NA&#10;&#10;" xfId="275"/>
    <cellStyle name="40% - 强调文字颜色 5 3" xfId="276"/>
    <cellStyle name="差_5334_2006年迪庆县级财政报表附表" xfId="277"/>
    <cellStyle name="20% - Accent3" xfId="278"/>
    <cellStyle name="20% - Accent4" xfId="279"/>
    <cellStyle name="20% - Accent6" xfId="280"/>
    <cellStyle name="20% - 强调文字颜色 1 2" xfId="281"/>
    <cellStyle name="差_奖励补助测算5.24冯铸" xfId="282"/>
    <cellStyle name="20% - 强调文字颜色 1 3" xfId="283"/>
    <cellStyle name="20% - 强调文字颜色 2 2" xfId="284"/>
    <cellStyle name="20% - 强调文字颜色 2 3" xfId="285"/>
    <cellStyle name="20% - 强调文字颜色 3 2" xfId="286"/>
    <cellStyle name="Heading 2" xfId="287"/>
    <cellStyle name="20% - 强调文字颜色 4 2" xfId="288"/>
    <cellStyle name="Mon閠aire_!!!GO" xfId="289"/>
    <cellStyle name="20% - 强调文字颜色 4 3" xfId="290"/>
    <cellStyle name="常规 4" xfId="291"/>
    <cellStyle name="Accent6_公安安全支出补充表5.14" xfId="292"/>
    <cellStyle name="Monétaire [0]_!!!GO" xfId="293"/>
    <cellStyle name="20% - 强调文字颜色 5 2" xfId="294"/>
    <cellStyle name="20% - 强调文字颜色 5 3" xfId="295"/>
    <cellStyle name="20% - 强调文字颜色 6 2" xfId="296"/>
    <cellStyle name="差_2007年可用财力" xfId="297"/>
    <cellStyle name="20% - 强调文字颜色 6 3" xfId="298"/>
    <cellStyle name="差_业务工作量指标" xfId="299"/>
    <cellStyle name="40% - Accent1" xfId="300"/>
    <cellStyle name="40% - Accent3" xfId="301"/>
    <cellStyle name="40% - Accent4" xfId="302"/>
    <cellStyle name="Normal - Style1" xfId="303"/>
    <cellStyle name="警告文本 2" xfId="304"/>
    <cellStyle name="40% - Accent5" xfId="305"/>
    <cellStyle name="警告文本 3" xfId="306"/>
    <cellStyle name="40% - Accent6" xfId="307"/>
    <cellStyle name="40% - 强调文字颜色 1 2" xfId="308"/>
    <cellStyle name="差_指标四" xfId="309"/>
    <cellStyle name="常规 9 2" xfId="310"/>
    <cellStyle name="40% - 强调文字颜色 1 3" xfId="311"/>
    <cellStyle name="Accent1" xfId="312"/>
    <cellStyle name="40% - 强调文字颜色 2 2" xfId="313"/>
    <cellStyle name="40% - 强调文字颜色 2 3" xfId="314"/>
    <cellStyle name="常规 2 3_Book1" xfId="315"/>
    <cellStyle name="40% - 强调文字颜色 3 3" xfId="316"/>
    <cellStyle name="Comma,0" xfId="317"/>
    <cellStyle name="40% - 强调文字颜色 4 3" xfId="318"/>
    <cellStyle name="好_2006年分析表" xfId="319"/>
    <cellStyle name="40% - 强调文字颜色 5 2" xfId="320"/>
    <cellStyle name="好_下半年禁毒办案经费分配2544.3万元" xfId="321"/>
    <cellStyle name="40% - 强调文字颜色 6 2" xfId="322"/>
    <cellStyle name="差_03昭通" xfId="323"/>
    <cellStyle name="40% - 强调文字颜色 6 3" xfId="324"/>
    <cellStyle name="差_2009年一般性转移支付标准工资_地方配套按人均增幅控制8.30一般预算平均增幅、人均可用财力平均增幅两次控制、社会治安系数调整、案件数调整xl" xfId="325"/>
    <cellStyle name="60% - Accent3" xfId="326"/>
    <cellStyle name="常规 2 3" xfId="327"/>
    <cellStyle name="强调文字颜色 4 2" xfId="328"/>
    <cellStyle name="60% - Accent5" xfId="329"/>
    <cellStyle name="差_云南农村义务教育统计表" xfId="330"/>
    <cellStyle name="强调文字颜色 4 3" xfId="331"/>
    <cellStyle name="60% - Accent6" xfId="332"/>
    <cellStyle name="好_检验表" xfId="333"/>
    <cellStyle name="t" xfId="334"/>
    <cellStyle name="60% - 强调文字颜色 1 2" xfId="335"/>
    <cellStyle name="Heading 4" xfId="336"/>
    <cellStyle name="60% - 强调文字颜色 1 3" xfId="337"/>
    <cellStyle name="差_M03" xfId="338"/>
    <cellStyle name="60% - 强调文字颜色 2 2" xfId="339"/>
    <cellStyle name="60% - 强调文字颜色 3 2" xfId="340"/>
    <cellStyle name="60% - 强调文字颜色 4 2" xfId="341"/>
    <cellStyle name="Neutral" xfId="342"/>
    <cellStyle name="60% - 强调文字颜色 4 3" xfId="343"/>
    <cellStyle name="差_奖励补助测算7.25 (version 1) (version 1)" xfId="344"/>
    <cellStyle name="60% - 强调文字颜色 5 2" xfId="345"/>
    <cellStyle name="60% - 强调文字颜色 5 3" xfId="346"/>
    <cellStyle name="Currency,2" xfId="347"/>
    <cellStyle name="60% - 强调文字颜色 6 3" xfId="348"/>
    <cellStyle name="6mal" xfId="349"/>
    <cellStyle name="Linked Cells 2" xfId="350"/>
    <cellStyle name="Accent1 - 40%" xfId="351"/>
    <cellStyle name="差_2006年基础数据" xfId="352"/>
    <cellStyle name="差_副本73283696546880457822010-04-29" xfId="353"/>
    <cellStyle name="Accent1 - 60%" xfId="354"/>
    <cellStyle name="Accent1_公安安全支出补充表5.14" xfId="355"/>
    <cellStyle name="Percent [2]" xfId="356"/>
    <cellStyle name="Accent2" xfId="357"/>
    <cellStyle name="Accent2_公安安全支出补充表5.14" xfId="358"/>
    <cellStyle name="Accent3 - 20%" xfId="359"/>
    <cellStyle name="Comma  - Style2" xfId="360"/>
    <cellStyle name="Milliers_!!!GO" xfId="361"/>
    <cellStyle name="Accent3 - 40%" xfId="362"/>
    <cellStyle name="Mon閠aire [0]_!!!GO" xfId="363"/>
    <cellStyle name="好_2009年一般性转移支付标准工资_~4190974" xfId="364"/>
    <cellStyle name="Accent3 - 60%" xfId="365"/>
    <cellStyle name="Linked Cells_Book1" xfId="366"/>
    <cellStyle name="Accent3_公安安全支出补充表5.14" xfId="367"/>
    <cellStyle name="Accent4" xfId="368"/>
    <cellStyle name="標準_1.中国建行主要会表格式" xfId="369"/>
    <cellStyle name="Accent4 - 20%" xfId="370"/>
    <cellStyle name="百分比 2 2 2" xfId="371"/>
    <cellStyle name="Accent4 - 40%" xfId="372"/>
    <cellStyle name="百分比 2 4 2" xfId="373"/>
    <cellStyle name="Accent4_公安安全支出补充表5.14" xfId="374"/>
    <cellStyle name="Header1" xfId="375"/>
    <cellStyle name="Accent5" xfId="376"/>
    <cellStyle name="Accent5 - 20%" xfId="377"/>
    <cellStyle name="Accent5 - 40%" xfId="378"/>
    <cellStyle name="常规 11_Book1" xfId="379"/>
    <cellStyle name="Accent5_公安安全支出补充表5.14" xfId="380"/>
    <cellStyle name="Accent6" xfId="381"/>
    <cellStyle name="Accent6 - 20%" xfId="382"/>
    <cellStyle name="Accent6 - 40%" xfId="383"/>
    <cellStyle name="Accent6 - 60%" xfId="384"/>
    <cellStyle name="Bad" xfId="385"/>
    <cellStyle name="常规 2 3 2" xfId="386"/>
    <cellStyle name="Calc Currency (0)" xfId="387"/>
    <cellStyle name="Calc Currency (0) 2" xfId="388"/>
    <cellStyle name="ColLevel_0" xfId="389"/>
    <cellStyle name="Calc Currency (0)_Book1" xfId="390"/>
    <cellStyle name="Calculation" xfId="391"/>
    <cellStyle name="PSHeading" xfId="392"/>
    <cellStyle name="差_530623_2006年县级财政报表附表" xfId="393"/>
    <cellStyle name="Check Cell" xfId="394"/>
    <cellStyle name="Col Heads" xfId="395"/>
    <cellStyle name="Comma  - Style1" xfId="396"/>
    <cellStyle name="差_下半年禁毒办案经费分配2544.3万元" xfId="397"/>
    <cellStyle name="Comma  - Style4" xfId="398"/>
    <cellStyle name="Comma  - Style5" xfId="399"/>
    <cellStyle name="Comma  - Style6" xfId="400"/>
    <cellStyle name="Comma [0]" xfId="401"/>
    <cellStyle name="통화_BOILER-CO1" xfId="402"/>
    <cellStyle name="comma zerodec" xfId="403"/>
    <cellStyle name="Comma,1" xfId="404"/>
    <cellStyle name="Comma,2" xfId="405"/>
    <cellStyle name="Comma[2]" xfId="406"/>
    <cellStyle name="Comma_!!!GO" xfId="407"/>
    <cellStyle name="Model" xfId="408"/>
    <cellStyle name="Copied" xfId="409"/>
    <cellStyle name="差_2009年一般性转移支付标准工资_~5676413" xfId="410"/>
    <cellStyle name="COST1" xfId="411"/>
    <cellStyle name="百分比 2 4" xfId="412"/>
    <cellStyle name="Currency$[2]" xfId="413"/>
    <cellStyle name="Percent[0]" xfId="414"/>
    <cellStyle name="Percent_!!!GO" xfId="415"/>
    <cellStyle name="Currency,0" xfId="416"/>
    <cellStyle name="Currency_!!!GO" xfId="417"/>
    <cellStyle name="样式 1" xfId="418"/>
    <cellStyle name="Prefilled" xfId="419"/>
    <cellStyle name="Currency1" xfId="420"/>
    <cellStyle name="常规 13" xfId="421"/>
    <cellStyle name="Date" xfId="422"/>
    <cellStyle name="差_云南省2008年中小学教职工情况（教育厅提供20090101加工整理）" xfId="423"/>
    <cellStyle name="Dollar (zero dec)" xfId="424"/>
    <cellStyle name="好 2" xfId="425"/>
    <cellStyle name="entry box" xfId="426"/>
    <cellStyle name="Euro" xfId="427"/>
    <cellStyle name="差_00省级(定稿)" xfId="428"/>
    <cellStyle name="Explanatory Text" xfId="429"/>
    <cellStyle name="差_1110洱源县" xfId="430"/>
    <cellStyle name="Fixed" xfId="431"/>
    <cellStyle name="Good" xfId="432"/>
    <cellStyle name="常规 10" xfId="433"/>
    <cellStyle name="Heading1" xfId="434"/>
    <cellStyle name="HEADING2" xfId="435"/>
    <cellStyle name="差_地方配套按人均增幅控制8.31（调整结案率后）xl" xfId="436"/>
    <cellStyle name="Input [yellow]" xfId="437"/>
    <cellStyle name="Input Cells" xfId="438"/>
    <cellStyle name="Input Cells 2" xfId="439"/>
    <cellStyle name="常规 14" xfId="440"/>
    <cellStyle name="KPMG Heading 1" xfId="441"/>
    <cellStyle name="KPMG Heading 2" xfId="442"/>
    <cellStyle name="差_0605石屏县" xfId="443"/>
    <cellStyle name="好_奖励补助测算7.25 (version 1) (version 1)" xfId="444"/>
    <cellStyle name="KPMG Heading 4" xfId="445"/>
    <cellStyle name="KPMG Normal" xfId="446"/>
    <cellStyle name="KPMG Normal Text" xfId="447"/>
    <cellStyle name="sstot" xfId="448"/>
    <cellStyle name="Linked Cells" xfId="449"/>
    <cellStyle name="Millares [0]_96 Risk" xfId="450"/>
    <cellStyle name="Milliers [0]_!!!GO" xfId="451"/>
    <cellStyle name="Moneda [0]_96 Risk" xfId="452"/>
    <cellStyle name="差_县级基础数据" xfId="453"/>
    <cellStyle name="Moneda_96 Risk" xfId="454"/>
    <cellStyle name="差_2009年一般性转移支付标准工资_奖励补助测算7.23" xfId="455"/>
    <cellStyle name="New Times Roman" xfId="456"/>
    <cellStyle name="no dec" xfId="457"/>
    <cellStyle name="Norma,_laroux_4_营业在建 (2)_E21" xfId="458"/>
    <cellStyle name="好_历年教师人数" xfId="459"/>
    <cellStyle name="Normal_!!!GO" xfId="460"/>
    <cellStyle name="百分比 2 5 2" xfId="461"/>
    <cellStyle name="Note" xfId="462"/>
    <cellStyle name="Output" xfId="463"/>
    <cellStyle name="Percent [0%]" xfId="464"/>
    <cellStyle name="Percent [0.00%]" xfId="465"/>
    <cellStyle name="Pourcentage_pldt" xfId="466"/>
    <cellStyle name="好_第一部分：综合全" xfId="467"/>
    <cellStyle name="标题 5" xfId="468"/>
    <cellStyle name="pricing" xfId="469"/>
    <cellStyle name="PSDate" xfId="470"/>
    <cellStyle name="PSDec" xfId="471"/>
    <cellStyle name="PSSpacer" xfId="472"/>
    <cellStyle name="差_00省级(打印)" xfId="473"/>
    <cellStyle name="RevList" xfId="474"/>
    <cellStyle name="RevList 2" xfId="475"/>
    <cellStyle name="差_汇总" xfId="476"/>
    <cellStyle name="Standard_AREAS" xfId="477"/>
    <cellStyle name="t_HVAC Equipment (3)" xfId="478"/>
    <cellStyle name="Thousands" xfId="479"/>
    <cellStyle name="Title" xfId="480"/>
    <cellStyle name="常规 2" xfId="481"/>
    <cellStyle name="Total" xfId="482"/>
    <cellStyle name="む|靃0]_Revenuesy Lr L" xfId="483"/>
    <cellStyle name="百分比 2" xfId="484"/>
    <cellStyle name="百分比 2 2" xfId="485"/>
    <cellStyle name="百分比 2 3 2" xfId="486"/>
    <cellStyle name="百分比 2 5" xfId="487"/>
    <cellStyle name="百分比 2 6" xfId="488"/>
    <cellStyle name="百分比 3" xfId="489"/>
    <cellStyle name="百分比 3 2" xfId="490"/>
    <cellStyle name="百分比 4 2" xfId="491"/>
    <cellStyle name="标题 1 2" xfId="492"/>
    <cellStyle name="百分比 4_Book1" xfId="493"/>
    <cellStyle name="百分比 6 2" xfId="494"/>
    <cellStyle name="标题 3 2" xfId="495"/>
    <cellStyle name="捠壿_Region Orders (2)" xfId="496"/>
    <cellStyle name="编号" xfId="497"/>
    <cellStyle name="标题 1 1" xfId="498"/>
    <cellStyle name="标题 2 3" xfId="499"/>
    <cellStyle name="标题 3 3" xfId="500"/>
    <cellStyle name="千位分隔 3" xfId="501"/>
    <cellStyle name="标题 4 2" xfId="502"/>
    <cellStyle name="千位分隔 4" xfId="503"/>
    <cellStyle name="标题 4 3" xfId="504"/>
    <cellStyle name="标题 6" xfId="505"/>
    <cellStyle name="好_00省级(打印)" xfId="506"/>
    <cellStyle name="标题1" xfId="507"/>
    <cellStyle name="表标题" xfId="508"/>
    <cellStyle name="差_丽江汇总" xfId="509"/>
    <cellStyle name="差_~4190974" xfId="510"/>
    <cellStyle name="差_05玉溪" xfId="511"/>
    <cellStyle name="差_1003牟定县" xfId="512"/>
    <cellStyle name="差_11大理" xfId="513"/>
    <cellStyle name="差_2、土地面积、人口、粮食产量基本情况" xfId="514"/>
    <cellStyle name="差_2006年在职人员情况" xfId="515"/>
    <cellStyle name="差_2007年人员分部门统计表" xfId="516"/>
    <cellStyle name="差_2009年一般性转移支付标准工资" xfId="517"/>
    <cellStyle name="常规 2 5_Book1" xfId="518"/>
    <cellStyle name="差_2009年一般性转移支付标准工资_~4190974" xfId="519"/>
    <cellStyle name="差_下半年禁吸戒毒经费1000万元" xfId="520"/>
    <cellStyle name="差_2009年一般性转移支付标准工资_地方配套按人均增幅控制8.30xl" xfId="521"/>
    <cellStyle name="差_2009年一般性转移支付标准工资_地方配套按人均增幅控制8.31（调整结案率后）xl" xfId="522"/>
    <cellStyle name="差_2009年一般性转移支付标准工资_奖励补助测算5.23新" xfId="523"/>
    <cellStyle name="差_2009年一般性转移支付标准工资_奖励补助测算5.24冯铸" xfId="524"/>
    <cellStyle name="差_义务教育阶段教职工人数（教育厅提供最终）" xfId="525"/>
    <cellStyle name="差_云南省2008年中小学教师人数统计表" xfId="526"/>
    <cellStyle name="差_2009年一般性转移支付标准工资_奖励补助测算7.25 (version 1) (version 1)" xfId="527"/>
    <cellStyle name="差_2010年度省级财政专项资金项目绩效自评表" xfId="528"/>
    <cellStyle name="差_341片大春高产创建资金安排表" xfId="529"/>
    <cellStyle name="差_530629_2006年县级财政报表附表" xfId="530"/>
    <cellStyle name="差_地方配套按人均增幅控制8.30xl" xfId="531"/>
    <cellStyle name="差_Book1" xfId="532"/>
    <cellStyle name="好_地方配套按人均增幅控制8.31（调整结案率后）xl" xfId="533"/>
    <cellStyle name="差_Book1_1" xfId="534"/>
    <cellStyle name="差_Book1_2" xfId="535"/>
    <cellStyle name="好_2009年一般性转移支付标准工资_不用软件计算9.1不考虑经费管理评价xl" xfId="536"/>
    <cellStyle name="差_Book1_3" xfId="537"/>
    <cellStyle name="差_M01-2(州市补助收入)" xfId="538"/>
    <cellStyle name="差_不用软件计算9.1不考虑经费管理评价xl" xfId="539"/>
    <cellStyle name="常规 11" xfId="540"/>
    <cellStyle name="差_财政供养人员" xfId="541"/>
    <cellStyle name="差_财政支出对上级的依赖程度" xfId="542"/>
    <cellStyle name="差_城建部门" xfId="543"/>
    <cellStyle name="差_地方配套按人均增幅控制8.30一般预算平均增幅、人均可用财力平均增幅两次控制、社会治安系数调整、案件数调整xl" xfId="544"/>
    <cellStyle name="差_第五部分(才淼、饶永宏）" xfId="545"/>
    <cellStyle name="差_第一部分：综合全" xfId="546"/>
    <cellStyle name="差_高中教师人数（教育厅1.6日提供）" xfId="547"/>
    <cellStyle name="差_基础数据分析" xfId="548"/>
    <cellStyle name="差_检验表" xfId="549"/>
    <cellStyle name="差_检验表（调整后）" xfId="550"/>
    <cellStyle name="差_历年教师人数" xfId="551"/>
    <cellStyle name="差_三季度－表二" xfId="552"/>
    <cellStyle name="差_卫生部门" xfId="553"/>
    <cellStyle name="常规 10 2" xfId="554"/>
    <cellStyle name="好_M01-2(州市补助收入)" xfId="555"/>
    <cellStyle name="差_文体广播部门" xfId="556"/>
    <cellStyle name="差_县级公安机关公用经费标准奖励测算方案（定稿）" xfId="557"/>
    <cellStyle name="差_云南省2008年转移支付测算——州市本级考核部分及政策性测算" xfId="558"/>
    <cellStyle name="常规 11 2" xfId="559"/>
    <cellStyle name="常规 2 2 2" xfId="560"/>
    <cellStyle name="常规 2 4 2" xfId="561"/>
    <cellStyle name="常规 2 4_Book1" xfId="562"/>
    <cellStyle name="常规 2 5" xfId="563"/>
    <cellStyle name="常规 2 5 2" xfId="564"/>
    <cellStyle name="常规 2 6" xfId="565"/>
    <cellStyle name="常规 2 7" xfId="566"/>
    <cellStyle name="常规 2 8" xfId="567"/>
    <cellStyle name="输入 2" xfId="568"/>
    <cellStyle name="常规 2_2011年战略性业务激励费用挂价表（0301）" xfId="569"/>
    <cellStyle name="常规 3" xfId="570"/>
    <cellStyle name="常规 3 2" xfId="571"/>
    <cellStyle name="常规 3_Book1" xfId="572"/>
    <cellStyle name="常规 4 2" xfId="573"/>
    <cellStyle name="常规 4 2 2" xfId="574"/>
    <cellStyle name="常规 4 2_经济资本报表2010" xfId="575"/>
    <cellStyle name="常规 4_2010年预算申报表(2010-02)" xfId="576"/>
    <cellStyle name="常规 5" xfId="577"/>
    <cellStyle name="常规 5 2" xfId="578"/>
    <cellStyle name="常规 5_Book1" xfId="579"/>
    <cellStyle name="常规 6" xfId="580"/>
    <cellStyle name="常规 6 2" xfId="581"/>
    <cellStyle name="常规 6_Book1" xfId="582"/>
    <cellStyle name="常规 7" xfId="583"/>
    <cellStyle name="常规 7 2" xfId="584"/>
    <cellStyle name="常规 7_Book1" xfId="585"/>
    <cellStyle name="常规 8" xfId="586"/>
    <cellStyle name="常规 8 2" xfId="587"/>
    <cellStyle name="常规 8_Book1" xfId="588"/>
    <cellStyle name="常规 9" xfId="589"/>
    <cellStyle name="超级链接" xfId="590"/>
    <cellStyle name="超链接 2" xfId="591"/>
    <cellStyle name="分级显示列_1_Book1" xfId="592"/>
    <cellStyle name="公司标准表" xfId="593"/>
    <cellStyle name="公司标准表 2" xfId="594"/>
    <cellStyle name="好 3" xfId="595"/>
    <cellStyle name="好_~4190974" xfId="596"/>
    <cellStyle name="好_~5676413" xfId="597"/>
    <cellStyle name="好_高中教师人数（教育厅1.6日提供）" xfId="598"/>
    <cellStyle name="好_00省级(定稿)" xfId="599"/>
    <cellStyle name="好_03昭通" xfId="600"/>
    <cellStyle name="好_0502通海县" xfId="601"/>
    <cellStyle name="好_05玉溪" xfId="602"/>
    <cellStyle name="好_0605石屏县" xfId="603"/>
    <cellStyle name="好_1003牟定县" xfId="604"/>
    <cellStyle name="好_1110洱源县" xfId="605"/>
    <cellStyle name="好_11大理" xfId="606"/>
    <cellStyle name="好_2、土地面积、人口、粮食产量基本情况" xfId="607"/>
    <cellStyle name="好_2006年基础数据" xfId="608"/>
    <cellStyle name="好_2006年全省财力计算表（中央、决算）" xfId="609"/>
    <cellStyle name="好_2006年水利统计指标统计表" xfId="610"/>
    <cellStyle name="好_2006年在职人员情况" xfId="611"/>
    <cellStyle name="好_2007年检察院案件数" xfId="612"/>
    <cellStyle name="好_2007年可用财力" xfId="613"/>
    <cellStyle name="好_2007年人员分部门统计表" xfId="614"/>
    <cellStyle name="好_2007年政法部门业务指标" xfId="615"/>
    <cellStyle name="好_2008年县级公安保障标准落实奖励经费分配测算" xfId="616"/>
    <cellStyle name="好_2008云南省分县市中小学教职工统计表（教育厅提供）" xfId="617"/>
    <cellStyle name="好_2009年一般性转移支付标准工资" xfId="618"/>
    <cellStyle name="好_2009年一般性转移支付标准工资_~5676413" xfId="619"/>
    <cellStyle name="好_2009年一般性转移支付标准工资_地方配套按人均增幅控制8.30xl" xfId="620"/>
    <cellStyle name="好_2009年一般性转移支付标准工资_地方配套按人均增幅控制8.30一般预算平均增幅、人均可用财力平均增幅两次控制、社会治安系数调整、案件数调整xl" xfId="621"/>
    <cellStyle name="好_2009年一般性转移支付标准工资_地方配套按人均增幅控制8.31（调整结案率后）xl" xfId="622"/>
    <cellStyle name="好_2009年一般性转移支付标准工资_奖励补助测算5.22测试" xfId="623"/>
    <cellStyle name="好_2009年一般性转移支付标准工资_奖励补助测算5.23新" xfId="624"/>
    <cellStyle name="好_2009年一般性转移支付标准工资_奖励补助测算5.24冯铸" xfId="625"/>
    <cellStyle name="好_2009年一般性转移支付标准工资_奖励补助测算7.23" xfId="626"/>
    <cellStyle name="好_2009年一般性转移支付标准工资_奖励补助测算7.25" xfId="627"/>
    <cellStyle name="好_2009年一般性转移支付标准工资_奖励补助测算7.25 (version 1) (version 1)" xfId="628"/>
    <cellStyle name="好_2010年度省级财政专项资金项目绩效自评表" xfId="629"/>
    <cellStyle name="好_341片大春高产创建资金安排表" xfId="630"/>
    <cellStyle name="好_530623_2006年县级财政报表附表" xfId="631"/>
    <cellStyle name="好_530629_2006年县级财政报表附表" xfId="632"/>
    <cellStyle name="好_5334_2006年迪庆县级财政报表附表" xfId="633"/>
    <cellStyle name="好_Book1" xfId="634"/>
    <cellStyle name="好_Book1_1" xfId="635"/>
    <cellStyle name="好_Book1_2" xfId="636"/>
    <cellStyle name="好_Book1_3" xfId="637"/>
    <cellStyle name="好_Book1_Book1" xfId="638"/>
    <cellStyle name="好_Book1_Book1_1" xfId="639"/>
    <cellStyle name="好_Book2" xfId="640"/>
    <cellStyle name="强调文字颜色 6 2" xfId="641"/>
    <cellStyle name="好_M03" xfId="642"/>
    <cellStyle name="好_不用软件计算9.1不考虑经费管理评价xl" xfId="643"/>
    <cellStyle name="好_财政供养人员" xfId="644"/>
    <cellStyle name="好_财政支出对上级的依赖程度" xfId="645"/>
    <cellStyle name="好_城建部门" xfId="646"/>
    <cellStyle name="好_地方配套按人均增幅控制8.30xl" xfId="647"/>
    <cellStyle name="好_地方配套按人均增幅控制8.30一般预算平均增幅、人均可用财力平均增幅两次控制、社会治安系数调整、案件数调整xl" xfId="648"/>
    <cellStyle name="好_第五部分(才淼、饶永宏）" xfId="649"/>
    <cellStyle name="好_副本73283696546880457822010-04-29" xfId="650"/>
    <cellStyle name="好_副本73283696546880457822010-04-29 2" xfId="651"/>
    <cellStyle name="好_汇总" xfId="652"/>
    <cellStyle name="好_汇总-县级财政报表附表" xfId="653"/>
    <cellStyle name="好_基础数据分析" xfId="654"/>
    <cellStyle name="好_检验表（调整后）" xfId="655"/>
    <cellStyle name="好_奖励补助测算5.22测试" xfId="656"/>
    <cellStyle name="好_奖励补助测算5.24冯铸" xfId="657"/>
    <cellStyle name="好_奖励补助测算7.23" xfId="658"/>
    <cellStyle name="好_奖励补助测算7.25" xfId="659"/>
    <cellStyle name="好_教师绩效工资测算表（离退休按各地上报数测算）2009年1月1日" xfId="660"/>
    <cellStyle name="好_教育厅提供义务教育及高中教师人数（2009年1月6日）" xfId="661"/>
    <cellStyle name="好_丽江汇总" xfId="662"/>
    <cellStyle name="好_粮食科技措施资金安排表（2011.4.1返）" xfId="663"/>
    <cellStyle name="好_三季度－表二" xfId="664"/>
    <cellStyle name="好_卫生部门" xfId="665"/>
    <cellStyle name="好_文体广播部门" xfId="666"/>
    <cellStyle name="好_下半年禁吸戒毒经费1000万元" xfId="667"/>
    <cellStyle name="好_县级公安机关公用经费标准奖励测算方案（定稿）" xfId="668"/>
    <cellStyle name="好_县级基础数据" xfId="669"/>
    <cellStyle name="好_业务工作量指标" xfId="670"/>
    <cellStyle name="好_义务教育阶段教职工人数（教育厅提供最终）" xfId="671"/>
    <cellStyle name="好_云南农村义务教育统计表" xfId="672"/>
    <cellStyle name="好_云南省2008年中小学教师人数统计表" xfId="673"/>
    <cellStyle name="好_云南省2008年中小学教职工情况（教育厅提供20090101加工整理）" xfId="674"/>
    <cellStyle name="好_云南省2008年转移支付测算——州市本级考核部分及政策性测算" xfId="675"/>
    <cellStyle name="好_指标四" xfId="676"/>
    <cellStyle name="好_指标五" xfId="677"/>
    <cellStyle name="好_资金表" xfId="678"/>
    <cellStyle name="后继超级链接" xfId="679"/>
    <cellStyle name="后继超链接" xfId="680"/>
    <cellStyle name="汇总 2" xfId="681"/>
    <cellStyle name="汇总 3" xfId="682"/>
    <cellStyle name="检查单元格 2" xfId="683"/>
    <cellStyle name="检查单元格 3" xfId="684"/>
    <cellStyle name="解释性文本 2" xfId="685"/>
    <cellStyle name="解释性文本 3" xfId="686"/>
    <cellStyle name="借出原因" xfId="687"/>
    <cellStyle name="链接单元格 2" xfId="688"/>
    <cellStyle name="链接单元格 3" xfId="689"/>
    <cellStyle name="霓付 [0]_ +Foil &amp; -FOIL &amp; PAPER" xfId="690"/>
    <cellStyle name="霓付_ +Foil &amp; -FOIL &amp; PAPER" xfId="691"/>
    <cellStyle name="烹拳 [0]_ +Foil &amp; -FOIL &amp; PAPER" xfId="692"/>
    <cellStyle name="烹拳_ +Foil &amp; -FOIL &amp; PAPER" xfId="693"/>
    <cellStyle name="普通_ 白土" xfId="694"/>
    <cellStyle name="千分位[0]_ 白土" xfId="695"/>
    <cellStyle name="千分位_ 白土" xfId="696"/>
    <cellStyle name="千位[0]_ 方正PC" xfId="697"/>
    <cellStyle name="千位_ 方正PC" xfId="698"/>
    <cellStyle name="千位分隔 2" xfId="699"/>
    <cellStyle name="千位分隔 2 2" xfId="700"/>
    <cellStyle name="千位分隔 2 3" xfId="701"/>
    <cellStyle name="千位分隔 3 2" xfId="702"/>
    <cellStyle name="千位分隔 5" xfId="703"/>
    <cellStyle name="千位分隔[0] 2" xfId="704"/>
    <cellStyle name="钎霖_4岿角利" xfId="705"/>
    <cellStyle name="强调 1" xfId="706"/>
    <cellStyle name="强调文字颜色 1 2" xfId="707"/>
    <cellStyle name="强调文字颜色 1 3" xfId="708"/>
    <cellStyle name="强调文字颜色 2 2" xfId="709"/>
    <cellStyle name="强调文字颜色 2 3" xfId="710"/>
    <cellStyle name="强调文字颜色 3 2" xfId="711"/>
    <cellStyle name="强调文字颜色 3 3" xfId="712"/>
    <cellStyle name="强调文字颜色 5 2" xfId="713"/>
    <cellStyle name="强调文字颜色 5 3" xfId="714"/>
    <cellStyle name="强调文字颜色 6 3" xfId="715"/>
    <cellStyle name="商品名称" xfId="716"/>
    <cellStyle name="适中 2" xfId="717"/>
    <cellStyle name="输出 3" xfId="718"/>
    <cellStyle name="输入 3" xfId="719"/>
    <cellStyle name="数量" xfId="720"/>
    <cellStyle name="数字" xfId="721"/>
    <cellStyle name="未定义" xfId="722"/>
    <cellStyle name="小数" xfId="723"/>
    <cellStyle name="样式 1 2" xfId="724"/>
    <cellStyle name="样式 1_2008年中间业务计划（汇总）" xfId="725"/>
    <cellStyle name="昗弨_Pacific Region P&amp;L" xfId="726"/>
    <cellStyle name="寘嬫愗傝 [0.00]_Region Orders (2)" xfId="727"/>
    <cellStyle name="寘嬫愗傝_Region Orders (2)" xfId="728"/>
    <cellStyle name="注释 2" xfId="729"/>
    <cellStyle name="注释 3" xfId="730"/>
    <cellStyle name="资产" xfId="731"/>
    <cellStyle name="콤마 [0]_BOILER-CO1" xfId="732"/>
    <cellStyle name="콤마_BOILER-CO1" xfId="733"/>
    <cellStyle name="통화 [0]_BOILER-CO1" xfId="734"/>
    <cellStyle name="표준_0N-HANDLING " xfId="7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workbookViewId="0" topLeftCell="A1">
      <selection activeCell="AE7" sqref="AE7"/>
    </sheetView>
  </sheetViews>
  <sheetFormatPr defaultColWidth="9.00390625" defaultRowHeight="14.25"/>
  <cols>
    <col min="1" max="1" width="3.75390625" style="0" customWidth="1"/>
    <col min="2" max="2" width="5.75390625" style="0" customWidth="1"/>
    <col min="3" max="3" width="4.625" style="0" customWidth="1"/>
    <col min="4" max="4" width="4.375" style="0" customWidth="1"/>
    <col min="5" max="5" width="5.875" style="0" customWidth="1"/>
    <col min="6" max="6" width="5.125" style="0" customWidth="1"/>
    <col min="7" max="7" width="4.125" style="0" customWidth="1"/>
    <col min="8" max="8" width="3.75390625" style="0" customWidth="1"/>
    <col min="9" max="9" width="4.125" style="0" customWidth="1"/>
    <col min="10" max="10" width="3.625" style="0" customWidth="1"/>
    <col min="11" max="11" width="2.875" style="0" customWidth="1"/>
    <col min="12" max="12" width="3.625" style="0" customWidth="1"/>
    <col min="13" max="13" width="3.875" style="0" customWidth="1"/>
    <col min="14" max="14" width="3.75390625" style="0" customWidth="1"/>
    <col min="15" max="15" width="4.50390625" style="0" customWidth="1"/>
    <col min="16" max="16" width="4.25390625" style="0" customWidth="1"/>
    <col min="17" max="17" width="4.00390625" style="0" customWidth="1"/>
    <col min="18" max="18" width="3.625" style="0" customWidth="1"/>
    <col min="19" max="19" width="3.25390625" style="0" customWidth="1"/>
    <col min="20" max="20" width="3.75390625" style="0" customWidth="1"/>
    <col min="21" max="21" width="3.625" style="0" customWidth="1"/>
    <col min="22" max="23" width="5.375" style="0" customWidth="1"/>
    <col min="24" max="24" width="5.125" style="0" customWidth="1"/>
    <col min="25" max="25" width="4.75390625" style="0" customWidth="1"/>
    <col min="26" max="26" width="4.875" style="0" customWidth="1"/>
    <col min="27" max="27" width="4.25390625" style="0" customWidth="1"/>
    <col min="28" max="28" width="5.25390625" style="0" customWidth="1"/>
  </cols>
  <sheetData>
    <row r="1" spans="1:28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7" ht="26.25" customHeight="1">
      <c r="A2" s="3" t="s">
        <v>1</v>
      </c>
      <c r="B2" s="3"/>
      <c r="C2" s="3"/>
      <c r="D2" s="3"/>
      <c r="Q2" s="27" t="s">
        <v>2</v>
      </c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ht="20.25" customHeight="1">
      <c r="A3" s="4" t="s">
        <v>3</v>
      </c>
      <c r="B3" s="5" t="s">
        <v>4</v>
      </c>
      <c r="C3" s="5"/>
      <c r="D3" s="5"/>
      <c r="E3" s="5"/>
      <c r="F3" s="5"/>
      <c r="G3" s="6"/>
      <c r="H3" s="5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10" t="s">
        <v>6</v>
      </c>
      <c r="W3" s="28" t="s">
        <v>7</v>
      </c>
      <c r="X3" s="10" t="s">
        <v>8</v>
      </c>
      <c r="Y3" s="10" t="s">
        <v>9</v>
      </c>
      <c r="Z3" s="10" t="s">
        <v>10</v>
      </c>
      <c r="AA3" s="10" t="s">
        <v>11</v>
      </c>
      <c r="AB3" s="28" t="s">
        <v>12</v>
      </c>
    </row>
    <row r="4" spans="1:28" ht="21" customHeight="1">
      <c r="A4" s="7"/>
      <c r="B4" s="8" t="s">
        <v>13</v>
      </c>
      <c r="C4" s="9" t="s">
        <v>14</v>
      </c>
      <c r="D4" s="6"/>
      <c r="E4" s="10" t="s">
        <v>15</v>
      </c>
      <c r="F4" s="9" t="s">
        <v>14</v>
      </c>
      <c r="G4" s="6"/>
      <c r="H4" s="8" t="s">
        <v>13</v>
      </c>
      <c r="I4" s="9" t="s">
        <v>14</v>
      </c>
      <c r="J4" s="5"/>
      <c r="K4" s="5"/>
      <c r="L4" s="5"/>
      <c r="M4" s="5"/>
      <c r="N4" s="6"/>
      <c r="O4" s="10" t="s">
        <v>15</v>
      </c>
      <c r="P4" s="9" t="s">
        <v>14</v>
      </c>
      <c r="Q4" s="5"/>
      <c r="R4" s="5"/>
      <c r="S4" s="5"/>
      <c r="T4" s="5"/>
      <c r="U4" s="6"/>
      <c r="V4" s="29" t="s">
        <v>16</v>
      </c>
      <c r="W4" s="25"/>
      <c r="X4" s="29"/>
      <c r="Y4" s="29"/>
      <c r="Z4" s="29"/>
      <c r="AA4" s="29"/>
      <c r="AB4" s="25"/>
    </row>
    <row r="5" spans="1:28" ht="54.75" customHeight="1">
      <c r="A5" s="11" t="s">
        <v>17</v>
      </c>
      <c r="B5" s="12" t="s">
        <v>18</v>
      </c>
      <c r="C5" s="13" t="s">
        <v>19</v>
      </c>
      <c r="D5" s="13" t="s">
        <v>20</v>
      </c>
      <c r="E5" s="14" t="s">
        <v>18</v>
      </c>
      <c r="F5" s="13" t="s">
        <v>21</v>
      </c>
      <c r="G5" s="13" t="s">
        <v>22</v>
      </c>
      <c r="H5" s="12" t="s">
        <v>18</v>
      </c>
      <c r="I5" s="13" t="s">
        <v>19</v>
      </c>
      <c r="J5" s="13" t="s">
        <v>23</v>
      </c>
      <c r="K5" s="24" t="s">
        <v>24</v>
      </c>
      <c r="L5" s="13" t="s">
        <v>20</v>
      </c>
      <c r="M5" s="25" t="s">
        <v>23</v>
      </c>
      <c r="N5" s="24" t="s">
        <v>24</v>
      </c>
      <c r="O5" s="26" t="s">
        <v>18</v>
      </c>
      <c r="P5" s="13" t="s">
        <v>21</v>
      </c>
      <c r="Q5" s="13" t="s">
        <v>23</v>
      </c>
      <c r="R5" s="24" t="s">
        <v>24</v>
      </c>
      <c r="S5" s="13" t="s">
        <v>22</v>
      </c>
      <c r="T5" s="13" t="s">
        <v>23</v>
      </c>
      <c r="U5" s="24" t="s">
        <v>24</v>
      </c>
      <c r="V5" s="30" t="s">
        <v>25</v>
      </c>
      <c r="W5" s="26"/>
      <c r="X5" s="14"/>
      <c r="Y5" s="14"/>
      <c r="Z5" s="30" t="s">
        <v>26</v>
      </c>
      <c r="AA5" s="30" t="s">
        <v>26</v>
      </c>
      <c r="AB5" s="26"/>
    </row>
    <row r="6" spans="1:28" ht="21.75" customHeight="1">
      <c r="A6" s="15" t="s">
        <v>27</v>
      </c>
      <c r="B6" s="15">
        <f>B8+B9+B10+B11+B12+B13+B14+B15</f>
        <v>850.89</v>
      </c>
      <c r="C6" s="15">
        <f aca="true" t="shared" si="0" ref="C6:AB6">C8+C9+C10+C11+C12+C13+C14+C15</f>
        <v>476.09000000000003</v>
      </c>
      <c r="D6" s="15">
        <f t="shared" si="0"/>
        <v>374.8</v>
      </c>
      <c r="E6" s="15">
        <f t="shared" si="0"/>
        <v>3569.4700000000003</v>
      </c>
      <c r="F6" s="15">
        <f t="shared" si="0"/>
        <v>3006.4700000000003</v>
      </c>
      <c r="G6" s="15">
        <f t="shared" si="0"/>
        <v>541</v>
      </c>
      <c r="H6" s="15">
        <f t="shared" si="0"/>
        <v>369.41</v>
      </c>
      <c r="I6" s="15">
        <f t="shared" si="0"/>
        <v>338.11</v>
      </c>
      <c r="J6" s="15">
        <v>77</v>
      </c>
      <c r="K6" s="15">
        <v>4</v>
      </c>
      <c r="L6" s="15">
        <f t="shared" si="0"/>
        <v>32.3</v>
      </c>
      <c r="M6" s="15">
        <v>30</v>
      </c>
      <c r="N6" s="15">
        <v>9</v>
      </c>
      <c r="O6" s="15">
        <f t="shared" si="0"/>
        <v>2060</v>
      </c>
      <c r="P6" s="15">
        <f t="shared" si="0"/>
        <v>1982.5</v>
      </c>
      <c r="Q6" s="15">
        <v>51.8</v>
      </c>
      <c r="R6" s="15">
        <v>1.8</v>
      </c>
      <c r="S6" s="15">
        <v>1</v>
      </c>
      <c r="T6" s="15">
        <v>26</v>
      </c>
      <c r="U6" s="15">
        <v>6</v>
      </c>
      <c r="V6" s="15">
        <f t="shared" si="0"/>
        <v>244487</v>
      </c>
      <c r="W6" s="15">
        <f t="shared" si="0"/>
        <v>72461</v>
      </c>
      <c r="X6" s="15">
        <f t="shared" si="0"/>
        <v>26413</v>
      </c>
      <c r="Y6" s="15">
        <f t="shared" si="0"/>
        <v>10801</v>
      </c>
      <c r="Z6" s="15">
        <f t="shared" si="0"/>
        <v>2148.5</v>
      </c>
      <c r="AA6" s="15">
        <f t="shared" si="0"/>
        <v>1021.9</v>
      </c>
      <c r="AB6" s="15">
        <f t="shared" si="0"/>
        <v>653206</v>
      </c>
    </row>
    <row r="7" spans="1:28" ht="27.75" customHeight="1">
      <c r="A7" s="16" t="s">
        <v>28</v>
      </c>
      <c r="B7" s="15">
        <f>B6-823.2</f>
        <v>27.68999999999994</v>
      </c>
      <c r="C7" s="15">
        <f>C6-561.2</f>
        <v>-85.11000000000001</v>
      </c>
      <c r="D7" s="15">
        <f>D6-262.3</f>
        <v>112.5</v>
      </c>
      <c r="E7" s="15">
        <f>E6-3427</f>
        <v>142.47000000000025</v>
      </c>
      <c r="F7" s="15">
        <f>F6-2995</f>
        <v>11.470000000000255</v>
      </c>
      <c r="G7" s="15">
        <f>G6-432</f>
        <v>109</v>
      </c>
      <c r="H7" s="15">
        <f>H6-555</f>
        <v>-185.58999999999997</v>
      </c>
      <c r="I7" s="15">
        <f>I6-449</f>
        <v>-110.88999999999999</v>
      </c>
      <c r="J7" s="15">
        <f>J6-73</f>
        <v>4</v>
      </c>
      <c r="K7" s="15"/>
      <c r="L7" s="15">
        <f>L6-75</f>
        <v>-42.7</v>
      </c>
      <c r="M7" s="15">
        <f>M6-21</f>
        <v>9</v>
      </c>
      <c r="N7" s="15"/>
      <c r="O7" s="15">
        <f>O6-1986</f>
        <v>74</v>
      </c>
      <c r="P7" s="15">
        <f>P6-1957</f>
        <v>25.5</v>
      </c>
      <c r="Q7" s="15">
        <f>Q6-50</f>
        <v>1.7999999999999972</v>
      </c>
      <c r="R7" s="15">
        <v>0</v>
      </c>
      <c r="S7" s="15">
        <f>S6-29</f>
        <v>-28</v>
      </c>
      <c r="T7" s="15">
        <f>T6-20</f>
        <v>6</v>
      </c>
      <c r="U7" s="15">
        <v>0</v>
      </c>
      <c r="V7" s="15">
        <f>V6-248780</f>
        <v>-4293</v>
      </c>
      <c r="W7" s="15">
        <f>W6-77450</f>
        <v>-4989</v>
      </c>
      <c r="X7" s="15">
        <f>X6-26657</f>
        <v>-244</v>
      </c>
      <c r="Y7" s="15">
        <f>Y6-12129</f>
        <v>-1328</v>
      </c>
      <c r="Z7" s="15">
        <f>Z6-2494.9</f>
        <v>-346.4000000000001</v>
      </c>
      <c r="AA7" s="15">
        <f>AA6-1826</f>
        <v>-804.1</v>
      </c>
      <c r="AB7" s="32">
        <v>253</v>
      </c>
    </row>
    <row r="8" spans="1:28" ht="27.75" customHeight="1">
      <c r="A8" s="16" t="s">
        <v>29</v>
      </c>
      <c r="B8" s="17">
        <v>21.19</v>
      </c>
      <c r="C8" s="17">
        <v>20.19</v>
      </c>
      <c r="D8" s="17">
        <v>1</v>
      </c>
      <c r="E8" s="17">
        <v>420.92</v>
      </c>
      <c r="F8" s="17">
        <v>420.92</v>
      </c>
      <c r="G8" s="17">
        <v>0</v>
      </c>
      <c r="H8" s="17">
        <v>16.8</v>
      </c>
      <c r="I8" s="17">
        <v>16</v>
      </c>
      <c r="J8" s="17">
        <v>89.5</v>
      </c>
      <c r="K8" s="17">
        <v>4.5</v>
      </c>
      <c r="L8" s="17">
        <v>0.8</v>
      </c>
      <c r="M8" s="17">
        <v>15</v>
      </c>
      <c r="N8" s="17">
        <v>1</v>
      </c>
      <c r="O8" s="17">
        <v>168</v>
      </c>
      <c r="P8" s="17">
        <v>168</v>
      </c>
      <c r="Q8" s="17">
        <v>54.5</v>
      </c>
      <c r="R8" s="17">
        <v>0.7</v>
      </c>
      <c r="S8" s="15">
        <v>0</v>
      </c>
      <c r="T8" s="15">
        <v>0</v>
      </c>
      <c r="U8" s="15">
        <v>0</v>
      </c>
      <c r="V8" s="17">
        <v>20452</v>
      </c>
      <c r="W8" s="17">
        <v>5095</v>
      </c>
      <c r="X8" s="17">
        <v>4954</v>
      </c>
      <c r="Y8" s="17">
        <v>1364</v>
      </c>
      <c r="Z8" s="17">
        <v>269</v>
      </c>
      <c r="AA8" s="17">
        <v>85.6</v>
      </c>
      <c r="AB8" s="17">
        <v>2900</v>
      </c>
    </row>
    <row r="9" spans="1:28" ht="21.75" customHeight="1">
      <c r="A9" s="16" t="s">
        <v>30</v>
      </c>
      <c r="B9" s="15">
        <v>121.8</v>
      </c>
      <c r="C9" s="15">
        <v>44.8</v>
      </c>
      <c r="D9" s="15">
        <v>77</v>
      </c>
      <c r="E9" s="15">
        <v>418</v>
      </c>
      <c r="F9" s="15">
        <v>295</v>
      </c>
      <c r="G9" s="15">
        <v>123</v>
      </c>
      <c r="H9" s="15">
        <v>21</v>
      </c>
      <c r="I9" s="15">
        <v>20</v>
      </c>
      <c r="J9" s="15">
        <v>80</v>
      </c>
      <c r="K9" s="15">
        <v>0</v>
      </c>
      <c r="L9" s="15">
        <v>1</v>
      </c>
      <c r="M9" s="15">
        <v>18</v>
      </c>
      <c r="N9" s="15">
        <v>1</v>
      </c>
      <c r="O9" s="15">
        <v>195</v>
      </c>
      <c r="P9" s="15">
        <v>195</v>
      </c>
      <c r="Q9" s="15">
        <v>50</v>
      </c>
      <c r="R9" s="15">
        <v>5</v>
      </c>
      <c r="S9" s="15"/>
      <c r="T9" s="15"/>
      <c r="U9" s="15"/>
      <c r="V9" s="15">
        <v>19510</v>
      </c>
      <c r="W9" s="15">
        <v>6285</v>
      </c>
      <c r="X9" s="15">
        <v>3510</v>
      </c>
      <c r="Y9" s="15">
        <v>1067</v>
      </c>
      <c r="Z9" s="15">
        <v>460</v>
      </c>
      <c r="AA9" s="15">
        <v>78</v>
      </c>
      <c r="AB9" s="15">
        <v>68370</v>
      </c>
    </row>
    <row r="10" spans="1:28" s="1" customFormat="1" ht="21.75" customHeight="1">
      <c r="A10" s="16" t="s">
        <v>31</v>
      </c>
      <c r="B10" s="15">
        <v>439</v>
      </c>
      <c r="C10" s="15">
        <v>169</v>
      </c>
      <c r="D10" s="15">
        <v>270</v>
      </c>
      <c r="E10" s="15">
        <v>997</v>
      </c>
      <c r="F10" s="15">
        <v>807</v>
      </c>
      <c r="G10" s="15">
        <v>190</v>
      </c>
      <c r="H10" s="15">
        <v>174</v>
      </c>
      <c r="I10" s="15">
        <v>160</v>
      </c>
      <c r="J10" s="15">
        <v>80</v>
      </c>
      <c r="K10" s="15">
        <v>5</v>
      </c>
      <c r="L10" s="15">
        <v>15</v>
      </c>
      <c r="M10" s="15">
        <v>14</v>
      </c>
      <c r="N10" s="15">
        <v>2</v>
      </c>
      <c r="O10" s="15">
        <v>590</v>
      </c>
      <c r="P10" s="15">
        <v>590</v>
      </c>
      <c r="Q10" s="15">
        <v>52</v>
      </c>
      <c r="R10" s="15">
        <v>7</v>
      </c>
      <c r="S10" s="15"/>
      <c r="T10" s="15"/>
      <c r="U10" s="15"/>
      <c r="V10" s="15">
        <v>73100</v>
      </c>
      <c r="W10" s="15">
        <v>25400</v>
      </c>
      <c r="X10" s="15">
        <v>8670</v>
      </c>
      <c r="Y10" s="15">
        <v>2030</v>
      </c>
      <c r="Z10" s="15">
        <v>290</v>
      </c>
      <c r="AA10" s="15">
        <v>153</v>
      </c>
      <c r="AB10" s="15">
        <v>66000</v>
      </c>
    </row>
    <row r="11" spans="1:28" ht="21.75" customHeight="1">
      <c r="A11" s="16" t="s">
        <v>32</v>
      </c>
      <c r="B11" s="18">
        <v>30</v>
      </c>
      <c r="C11" s="18">
        <v>20</v>
      </c>
      <c r="D11" s="18">
        <v>10</v>
      </c>
      <c r="E11" s="18">
        <v>650</v>
      </c>
      <c r="F11" s="18">
        <v>650</v>
      </c>
      <c r="G11" s="18"/>
      <c r="H11" s="15">
        <v>26</v>
      </c>
      <c r="I11" s="15">
        <v>18</v>
      </c>
      <c r="J11" s="15">
        <v>74</v>
      </c>
      <c r="K11" s="15"/>
      <c r="L11" s="15">
        <v>8</v>
      </c>
      <c r="M11" s="15">
        <v>31</v>
      </c>
      <c r="N11" s="15"/>
      <c r="O11" s="15">
        <v>611</v>
      </c>
      <c r="P11" s="15">
        <v>611</v>
      </c>
      <c r="Q11" s="15">
        <v>43</v>
      </c>
      <c r="R11" s="15"/>
      <c r="S11" s="15"/>
      <c r="T11" s="15"/>
      <c r="U11" s="15"/>
      <c r="V11" s="15">
        <v>38821</v>
      </c>
      <c r="W11" s="15">
        <v>12916</v>
      </c>
      <c r="X11" s="15">
        <v>3186</v>
      </c>
      <c r="Y11" s="15">
        <v>2802</v>
      </c>
      <c r="Z11" s="15">
        <v>432</v>
      </c>
      <c r="AA11" s="15">
        <v>186</v>
      </c>
      <c r="AB11" s="15">
        <v>34991</v>
      </c>
    </row>
    <row r="12" spans="1:28" ht="21.75" customHeight="1">
      <c r="A12" s="16" t="s">
        <v>33</v>
      </c>
      <c r="B12" s="15">
        <v>2</v>
      </c>
      <c r="C12" s="15">
        <v>2</v>
      </c>
      <c r="D12" s="15"/>
      <c r="E12" s="15">
        <v>314</v>
      </c>
      <c r="F12" s="15">
        <v>114</v>
      </c>
      <c r="G12" s="15">
        <v>200</v>
      </c>
      <c r="H12" s="15">
        <v>0.06</v>
      </c>
      <c r="I12" s="15">
        <v>0.06</v>
      </c>
      <c r="J12" s="15">
        <v>120</v>
      </c>
      <c r="K12" s="15">
        <v>0</v>
      </c>
      <c r="L12" s="15"/>
      <c r="M12" s="15">
        <v>13.8</v>
      </c>
      <c r="N12" s="15">
        <v>13.8</v>
      </c>
      <c r="O12" s="15">
        <v>60</v>
      </c>
      <c r="P12" s="15">
        <v>0</v>
      </c>
      <c r="Q12" s="15"/>
      <c r="R12" s="15">
        <v>0</v>
      </c>
      <c r="S12" s="15">
        <v>0</v>
      </c>
      <c r="T12" s="15">
        <v>0</v>
      </c>
      <c r="U12" s="15">
        <v>0</v>
      </c>
      <c r="V12" s="15">
        <v>3613</v>
      </c>
      <c r="W12" s="15">
        <v>1018</v>
      </c>
      <c r="X12" s="15">
        <v>180</v>
      </c>
      <c r="Y12" s="15">
        <v>302</v>
      </c>
      <c r="Z12" s="15">
        <v>15</v>
      </c>
      <c r="AA12" s="15">
        <v>44</v>
      </c>
      <c r="AB12" s="15">
        <v>397887</v>
      </c>
    </row>
    <row r="13" spans="1:28" ht="21.75" customHeight="1">
      <c r="A13" s="16" t="s">
        <v>34</v>
      </c>
      <c r="B13" s="19">
        <v>20.8</v>
      </c>
      <c r="C13" s="19">
        <v>19.8</v>
      </c>
      <c r="D13" s="19">
        <v>1</v>
      </c>
      <c r="E13" s="19">
        <v>271.55</v>
      </c>
      <c r="F13" s="19">
        <v>271.55</v>
      </c>
      <c r="G13" s="19">
        <v>0</v>
      </c>
      <c r="H13" s="15">
        <v>20.05</v>
      </c>
      <c r="I13" s="15">
        <v>19.55</v>
      </c>
      <c r="J13" s="15">
        <v>80</v>
      </c>
      <c r="K13" s="15"/>
      <c r="L13" s="15">
        <v>0.5</v>
      </c>
      <c r="M13" s="15">
        <v>10</v>
      </c>
      <c r="N13" s="15"/>
      <c r="O13" s="15">
        <v>167.5</v>
      </c>
      <c r="P13" s="15">
        <v>167.5</v>
      </c>
      <c r="Q13" s="15">
        <v>55</v>
      </c>
      <c r="R13" s="15"/>
      <c r="S13" s="15"/>
      <c r="T13" s="15"/>
      <c r="U13" s="15"/>
      <c r="V13" s="15">
        <v>21438</v>
      </c>
      <c r="W13" s="15">
        <v>3712</v>
      </c>
      <c r="X13" s="15">
        <v>1667</v>
      </c>
      <c r="Y13" s="15">
        <v>670</v>
      </c>
      <c r="Z13" s="15">
        <v>295.5</v>
      </c>
      <c r="AA13" s="15">
        <v>119.3</v>
      </c>
      <c r="AB13" s="15">
        <v>35500</v>
      </c>
    </row>
    <row r="14" spans="1:28" ht="26.25" customHeight="1">
      <c r="A14" s="16" t="s">
        <v>35</v>
      </c>
      <c r="B14" s="15">
        <v>186</v>
      </c>
      <c r="C14" s="15">
        <v>172</v>
      </c>
      <c r="D14" s="15">
        <v>14</v>
      </c>
      <c r="E14" s="15">
        <v>322</v>
      </c>
      <c r="F14" s="15">
        <v>296</v>
      </c>
      <c r="G14" s="15">
        <v>26</v>
      </c>
      <c r="H14" s="15">
        <v>96</v>
      </c>
      <c r="I14" s="15">
        <v>90</v>
      </c>
      <c r="J14" s="15">
        <v>75</v>
      </c>
      <c r="K14" s="15">
        <v>5</v>
      </c>
      <c r="L14" s="15">
        <v>6</v>
      </c>
      <c r="M14" s="15">
        <v>12</v>
      </c>
      <c r="N14" s="15" t="s">
        <v>36</v>
      </c>
      <c r="O14" s="15">
        <v>132</v>
      </c>
      <c r="P14" s="15">
        <v>116</v>
      </c>
      <c r="Q14" s="15">
        <v>70</v>
      </c>
      <c r="R14" s="15">
        <v>10</v>
      </c>
      <c r="S14" s="15">
        <v>16</v>
      </c>
      <c r="T14" s="15">
        <v>10</v>
      </c>
      <c r="U14" s="15" t="s">
        <v>36</v>
      </c>
      <c r="V14" s="15">
        <v>52441</v>
      </c>
      <c r="W14" s="15">
        <v>12461</v>
      </c>
      <c r="X14" s="15">
        <v>3240</v>
      </c>
      <c r="Y14" s="15">
        <v>1775</v>
      </c>
      <c r="Z14" s="15">
        <v>266</v>
      </c>
      <c r="AA14" s="15">
        <v>230</v>
      </c>
      <c r="AB14" s="15">
        <v>26808</v>
      </c>
    </row>
    <row r="15" spans="1:28" ht="22.5" customHeight="1">
      <c r="A15" s="16" t="s">
        <v>37</v>
      </c>
      <c r="B15" s="15">
        <v>30.1</v>
      </c>
      <c r="C15" s="15">
        <v>28.3</v>
      </c>
      <c r="D15" s="15">
        <v>1.8</v>
      </c>
      <c r="E15" s="15">
        <v>176</v>
      </c>
      <c r="F15" s="15">
        <v>152</v>
      </c>
      <c r="G15" s="15">
        <v>2</v>
      </c>
      <c r="H15" s="15">
        <v>15.5</v>
      </c>
      <c r="I15" s="15">
        <v>14.5</v>
      </c>
      <c r="J15" s="15">
        <v>68</v>
      </c>
      <c r="K15" s="15">
        <v>8</v>
      </c>
      <c r="L15" s="15">
        <v>1</v>
      </c>
      <c r="M15" s="15">
        <v>30</v>
      </c>
      <c r="N15" s="15">
        <v>0</v>
      </c>
      <c r="O15" s="15">
        <v>136.5</v>
      </c>
      <c r="P15" s="15">
        <v>135</v>
      </c>
      <c r="Q15" s="15">
        <v>47</v>
      </c>
      <c r="R15" s="15">
        <v>0</v>
      </c>
      <c r="S15" s="15">
        <v>1.5</v>
      </c>
      <c r="T15" s="15">
        <v>35</v>
      </c>
      <c r="U15" s="15">
        <v>0</v>
      </c>
      <c r="V15" s="15">
        <v>15112</v>
      </c>
      <c r="W15" s="15">
        <v>5574</v>
      </c>
      <c r="X15" s="15">
        <v>1006</v>
      </c>
      <c r="Y15" s="15">
        <v>791</v>
      </c>
      <c r="Z15" s="15">
        <v>121</v>
      </c>
      <c r="AA15" s="15">
        <v>126</v>
      </c>
      <c r="AB15" s="15">
        <v>20750</v>
      </c>
    </row>
    <row r="16" spans="1:28" ht="18" customHeight="1">
      <c r="A16" s="20" t="s">
        <v>38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 t="s">
        <v>39</v>
      </c>
      <c r="N16" s="21"/>
      <c r="O16" s="21"/>
      <c r="P16" s="21"/>
      <c r="Q16" s="21"/>
      <c r="R16" s="21"/>
      <c r="S16" s="21"/>
      <c r="T16" s="21"/>
      <c r="U16" s="21"/>
      <c r="V16" s="21"/>
      <c r="W16" s="31" t="s">
        <v>40</v>
      </c>
      <c r="X16" s="31"/>
      <c r="Y16" s="31"/>
      <c r="Z16" s="31"/>
      <c r="AA16" s="21"/>
      <c r="AB16" s="21"/>
    </row>
    <row r="17" spans="1:28" ht="14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1"/>
      <c r="X17" s="21"/>
      <c r="Y17" s="21"/>
      <c r="Z17" s="21"/>
      <c r="AA17" s="21"/>
      <c r="AB17" s="21"/>
    </row>
  </sheetData>
  <sheetProtection/>
  <mergeCells count="14">
    <mergeCell ref="A1:AB1"/>
    <mergeCell ref="A2:D2"/>
    <mergeCell ref="Q2:AA2"/>
    <mergeCell ref="B3:G3"/>
    <mergeCell ref="H3:U3"/>
    <mergeCell ref="C4:D4"/>
    <mergeCell ref="F4:G4"/>
    <mergeCell ref="I4:N4"/>
    <mergeCell ref="P4:U4"/>
    <mergeCell ref="W16:Z16"/>
    <mergeCell ref="W3:W5"/>
    <mergeCell ref="X3:X5"/>
    <mergeCell ref="Y3:Y5"/>
    <mergeCell ref="AB3:AB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2019-02-12T09:17:14Z</cp:lastPrinted>
  <dcterms:created xsi:type="dcterms:W3CDTF">2011-12-28T01:20:42Z</dcterms:created>
  <dcterms:modified xsi:type="dcterms:W3CDTF">2022-04-11T09:26:02Z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