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<sst xmlns="http://schemas.openxmlformats.org/spreadsheetml/2006/main" count="50" uniqueCount="45">
  <si>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秋　收　粮　豆　作　物　栽　种　情　况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</si>
  <si>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</si>
  <si>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</si>
  <si>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</si>
  <si>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</si>
  <si>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</si>
  <si>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t>临沧市农业局　</t>
  </si>
  <si>
    <t>单位：亩</t>
  </si>
  <si>
    <t>项目</t>
  </si>
  <si>
    <t>粮　豆</t>
  </si>
  <si>
    <t>一、　　　稻　　　谷</t>
  </si>
  <si>
    <t>二、　玉　　　米</t>
  </si>
  <si>
    <t>三、　薯　　类</t>
  </si>
  <si>
    <t>四、　杂　　粮</t>
  </si>
  <si>
    <t>五、</t>
  </si>
  <si>
    <t>其中</t>
  </si>
  <si>
    <t>已栽</t>
  </si>
  <si>
    <t>其中：</t>
  </si>
  <si>
    <r>
      <t>1</t>
    </r>
    <r>
      <rPr>
        <sz val="10"/>
        <rFont val="宋体"/>
        <family val="0"/>
      </rPr>
      <t>、水稻</t>
    </r>
  </si>
  <si>
    <r>
      <t>2</t>
    </r>
    <r>
      <rPr>
        <sz val="10"/>
        <rFont val="宋体"/>
        <family val="0"/>
      </rPr>
      <t>、旱谷</t>
    </r>
  </si>
  <si>
    <t>已种</t>
  </si>
  <si>
    <t>豆类</t>
  </si>
  <si>
    <t>单位</t>
  </si>
  <si>
    <t>合　计</t>
  </si>
  <si>
    <t>小计</t>
  </si>
  <si>
    <t>杂交稻</t>
  </si>
  <si>
    <t>优质稻</t>
  </si>
  <si>
    <t>杂交玉米</t>
  </si>
  <si>
    <t>优质玉米</t>
  </si>
  <si>
    <t>合计</t>
  </si>
  <si>
    <t>洋芋</t>
  </si>
  <si>
    <t>荞</t>
  </si>
  <si>
    <t>大豆</t>
  </si>
  <si>
    <t>小饭豆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</si>
  <si>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</si>
  <si>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</si>
  <si>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</si>
  <si>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</si>
  <si>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</si>
  <si>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</si>
  <si>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</si>
  <si>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</si>
  <si>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</si>
  <si>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</si>
  <si>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                  负责人：高继武        　　    填报人：陈家鹏                 填表日期：2022.7.20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</si>
</sst>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宋体-PUA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U14" sqref="U14"/>
    </sheetView>
  </sheetViews>
  <sheetFormatPr defaultColWidth="9.00390625" defaultRowHeight="14.25"/>
  <cols>
    <col min="1" max="17" width="7.1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4:17" ht="14.25">
      <c r="N2" s="12" t="s">
        <v>1</v>
      </c>
      <c r="O2" s="12"/>
      <c r="P2" s="12"/>
      <c r="Q2" s="12"/>
    </row>
    <row r="3" spans="14:17" ht="14.25">
      <c r="N3" s="12" t="s">
        <v>2</v>
      </c>
      <c r="O3" s="12"/>
      <c r="P3" s="12"/>
      <c r="Q3" s="12"/>
    </row>
    <row r="4" spans="14:17" ht="14.25">
      <c r="N4" s="12" t="s">
        <v>3</v>
      </c>
      <c r="O4" s="12"/>
      <c r="P4" s="12"/>
      <c r="Q4" s="12"/>
    </row>
    <row r="5" spans="14:17" ht="14.25">
      <c r="N5" s="12" t="s">
        <v>4</v>
      </c>
      <c r="O5" s="12"/>
      <c r="P5" s="12"/>
      <c r="Q5" s="12"/>
    </row>
    <row r="6" spans="14:17" ht="14.25">
      <c r="N6" s="12" t="s">
        <v>5</v>
      </c>
      <c r="O6" s="12"/>
      <c r="P6" s="12"/>
      <c r="Q6" s="12"/>
    </row>
    <row r="7" spans="1:17" ht="14.25">
      <c r="A7" s="2" t="s">
        <v>6</v>
      </c>
      <c r="B7" s="2"/>
      <c r="C7" s="2"/>
      <c r="D7" s="2"/>
      <c r="E7" s="2"/>
      <c r="F7" s="2"/>
      <c r="N7" s="13" t="s">
        <v>7</v>
      </c>
      <c r="O7" s="13"/>
      <c r="P7" s="13"/>
      <c r="Q7" s="13"/>
    </row>
    <row r="8" spans="1:17" ht="14.25">
      <c r="A8" s="3" t="s">
        <v>8</v>
      </c>
      <c r="B8" s="3" t="s">
        <v>9</v>
      </c>
      <c r="C8" s="4" t="s">
        <v>10</v>
      </c>
      <c r="D8" s="5"/>
      <c r="E8" s="5"/>
      <c r="F8" s="5"/>
      <c r="G8" s="6"/>
      <c r="H8" s="4" t="s">
        <v>11</v>
      </c>
      <c r="I8" s="5"/>
      <c r="J8" s="6"/>
      <c r="K8" s="4" t="s">
        <v>12</v>
      </c>
      <c r="L8" s="6"/>
      <c r="M8" s="4" t="s">
        <v>13</v>
      </c>
      <c r="N8" s="6"/>
      <c r="O8" t="s">
        <v>14</v>
      </c>
      <c r="P8" s="4" t="s">
        <v>15</v>
      </c>
      <c r="Q8" s="6"/>
    </row>
    <row r="9" spans="1:17" ht="14.25">
      <c r="A9" s="7"/>
      <c r="B9" s="7"/>
      <c r="C9" s="3" t="s">
        <v>16</v>
      </c>
      <c r="D9" s="4" t="s">
        <v>17</v>
      </c>
      <c r="E9" s="6"/>
      <c r="F9" s="8" t="s">
        <v>18</v>
      </c>
      <c r="G9" s="8" t="s">
        <v>19</v>
      </c>
      <c r="H9" s="3" t="s">
        <v>20</v>
      </c>
      <c r="I9" s="4" t="s">
        <v>17</v>
      </c>
      <c r="J9" s="6"/>
      <c r="K9" s="3"/>
      <c r="L9" s="3" t="s">
        <v>17</v>
      </c>
      <c r="M9" s="3"/>
      <c r="N9" s="6" t="s">
        <v>15</v>
      </c>
      <c r="O9" t="s">
        <v>21</v>
      </c>
      <c r="P9" s="3"/>
      <c r="Q9" s="3"/>
    </row>
    <row r="10" spans="1:17" ht="14.25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9"/>
      <c r="G10" s="9"/>
      <c r="H10" s="9" t="s">
        <v>24</v>
      </c>
      <c r="I10" s="10" t="s">
        <v>27</v>
      </c>
      <c r="J10" s="10" t="s">
        <v>28</v>
      </c>
      <c r="K10" s="9" t="s">
        <v>29</v>
      </c>
      <c r="L10" s="9" t="s">
        <v>30</v>
      </c>
      <c r="M10" s="9" t="s">
        <v>29</v>
      </c>
      <c r="N10" s="10" t="s">
        <v>31</v>
      </c>
      <c r="P10" s="9" t="s">
        <v>32</v>
      </c>
      <c r="Q10" s="9" t="s">
        <v>33</v>
      </c>
    </row>
    <row r="11" spans="1:17" ht="21.75" customHeight="1">
      <c r="A11" s="10" t="s">
        <v>34</v>
      </c>
      <c r="B11" s="10">
        <f>SUM(B13:B20)</f>
        <v>3044004.7</v>
      </c>
      <c r="C11" s="10">
        <f aca="true" t="shared" si="0" ref="C11:Q11">SUM(C13:C20)</f>
        <v>606563.7</v>
      </c>
      <c r="D11" s="10">
        <f t="shared" si="0"/>
        <v>459065</v>
      </c>
      <c r="E11" s="10">
        <f t="shared" si="0"/>
        <v>290138</v>
      </c>
      <c r="F11" s="10">
        <f t="shared" si="0"/>
        <v>503656.7</v>
      </c>
      <c r="G11" s="10">
        <f t="shared" si="0"/>
        <v>102907</v>
      </c>
      <c r="H11" s="10">
        <f t="shared" si="0"/>
        <v>2150026</v>
      </c>
      <c r="I11" s="10">
        <f t="shared" si="0"/>
        <v>1835633</v>
      </c>
      <c r="J11" s="10">
        <f t="shared" si="0"/>
        <v>1187143</v>
      </c>
      <c r="K11" s="10">
        <f t="shared" si="0"/>
        <v>112931</v>
      </c>
      <c r="L11" s="10">
        <f t="shared" si="0"/>
        <v>69845</v>
      </c>
      <c r="M11" s="10">
        <f t="shared" si="0"/>
        <v>11669</v>
      </c>
      <c r="N11" s="10">
        <f t="shared" si="0"/>
        <v>9944</v>
      </c>
      <c r="O11" s="10">
        <f t="shared" si="0"/>
        <v>162815</v>
      </c>
      <c r="P11" s="10">
        <f t="shared" si="0"/>
        <v>110299</v>
      </c>
      <c r="Q11" s="10">
        <f t="shared" si="0"/>
        <v>7661</v>
      </c>
    </row>
    <row r="12" spans="1:17" ht="21.75" customHeight="1">
      <c r="A12" s="10" t="s">
        <v>35</v>
      </c>
      <c r="B12" s="10">
        <f>B11-2939502</f>
        <v>104502.70000000019</v>
      </c>
      <c r="C12" s="10">
        <f>C11-602080</f>
        <v>4483.699999999953</v>
      </c>
      <c r="D12" s="10">
        <f>D11-420333</f>
        <v>38732</v>
      </c>
      <c r="E12" s="10">
        <f>E11-331873</f>
        <v>-41735</v>
      </c>
      <c r="F12" s="10">
        <f>F11-590646</f>
        <v>-86989.29999999999</v>
      </c>
      <c r="G12" s="10">
        <f>G11-11434</f>
        <v>91473</v>
      </c>
      <c r="H12" s="10">
        <f>H11-2080848</f>
        <v>69178</v>
      </c>
      <c r="I12" s="10">
        <f>I11-1721065</f>
        <v>114568</v>
      </c>
      <c r="J12" s="10">
        <f>J11-1104195</f>
        <v>82948</v>
      </c>
      <c r="K12" s="10">
        <f>K11-105380</f>
        <v>7551</v>
      </c>
      <c r="L12" s="10">
        <f>L11-68353</f>
        <v>1492</v>
      </c>
      <c r="M12" s="10">
        <f>M11-14012</f>
        <v>-2343</v>
      </c>
      <c r="N12" s="10">
        <f>N11-13832</f>
        <v>-3888</v>
      </c>
      <c r="O12" s="10">
        <f>O11-137182</f>
        <v>25633</v>
      </c>
      <c r="P12" s="10">
        <f>P11-80040</f>
        <v>30259</v>
      </c>
      <c r="Q12" s="10">
        <f>Q11-12298</f>
        <v>-4637</v>
      </c>
    </row>
    <row r="13" spans="1:17" ht="21.75" customHeight="1">
      <c r="A13" s="10" t="s">
        <v>36</v>
      </c>
      <c r="B13" s="10">
        <f>C13+H13+K13+M13+O13</f>
        <v>276805</v>
      </c>
      <c r="C13" s="10">
        <f>F13+G13</f>
        <v>49423</v>
      </c>
      <c r="D13" s="10">
        <v>46882</v>
      </c>
      <c r="E13" s="10">
        <v>1856</v>
      </c>
      <c r="F13" s="10">
        <v>45923.7</v>
      </c>
      <c r="G13" s="10">
        <v>3499.3</v>
      </c>
      <c r="H13" s="10">
        <v>185827</v>
      </c>
      <c r="I13" s="10">
        <v>183674</v>
      </c>
      <c r="J13" s="10">
        <v>2153</v>
      </c>
      <c r="K13" s="10">
        <v>13338</v>
      </c>
      <c r="L13" s="10">
        <v>7132</v>
      </c>
      <c r="M13" s="10">
        <v>200</v>
      </c>
      <c r="N13" s="10">
        <v>200</v>
      </c>
      <c r="O13" s="10">
        <v>28017</v>
      </c>
      <c r="P13" s="10">
        <v>24871</v>
      </c>
      <c r="Q13" s="10">
        <v>981</v>
      </c>
    </row>
    <row r="14" spans="1:17" ht="21.75" customHeight="1">
      <c r="A14" s="10" t="s">
        <v>37</v>
      </c>
      <c r="B14" s="10">
        <f aca="true" t="shared" si="1" ref="B14:B20">C14+H14+K14+M14+O14</f>
        <v>431713.7</v>
      </c>
      <c r="C14" s="10">
        <f aca="true" t="shared" si="2" ref="C14:C20">F14+G14</f>
        <v>93336.7</v>
      </c>
      <c r="D14" s="10">
        <v>53496</v>
      </c>
      <c r="E14" s="10">
        <v>70813</v>
      </c>
      <c r="F14" s="10">
        <v>76950</v>
      </c>
      <c r="G14" s="10">
        <v>16386.7</v>
      </c>
      <c r="H14" s="10">
        <v>302327</v>
      </c>
      <c r="I14" s="10">
        <v>259900</v>
      </c>
      <c r="J14" s="10">
        <v>235567</v>
      </c>
      <c r="K14" s="10">
        <v>3295</v>
      </c>
      <c r="L14" s="10">
        <v>320</v>
      </c>
      <c r="M14" s="10">
        <v>1949</v>
      </c>
      <c r="N14" s="10">
        <v>244</v>
      </c>
      <c r="O14" s="10">
        <v>30806</v>
      </c>
      <c r="P14" s="10">
        <v>23705</v>
      </c>
      <c r="Q14" s="10">
        <v>676</v>
      </c>
    </row>
    <row r="15" spans="1:17" ht="21.75" customHeight="1">
      <c r="A15" s="10" t="s">
        <v>38</v>
      </c>
      <c r="B15" s="10">
        <f t="shared" si="1"/>
        <v>555941</v>
      </c>
      <c r="C15" s="10">
        <f t="shared" si="2"/>
        <v>129137</v>
      </c>
      <c r="D15" s="10">
        <v>103530</v>
      </c>
      <c r="E15" s="10">
        <v>75107</v>
      </c>
      <c r="F15" s="10">
        <v>119050</v>
      </c>
      <c r="G15" s="10">
        <v>10087</v>
      </c>
      <c r="H15" s="10">
        <v>389455</v>
      </c>
      <c r="I15" s="10">
        <v>374970</v>
      </c>
      <c r="J15" s="10">
        <v>279470</v>
      </c>
      <c r="K15" s="10">
        <v>10283</v>
      </c>
      <c r="L15" s="10">
        <v>6440</v>
      </c>
      <c r="M15" s="10">
        <v>1545</v>
      </c>
      <c r="N15" s="10">
        <v>1545</v>
      </c>
      <c r="O15" s="10">
        <v>25521</v>
      </c>
      <c r="P15" s="10">
        <v>13670</v>
      </c>
      <c r="Q15" s="10">
        <v>160</v>
      </c>
    </row>
    <row r="16" spans="1:17" ht="21.75" customHeight="1">
      <c r="A16" s="10" t="s">
        <v>39</v>
      </c>
      <c r="B16" s="10">
        <f t="shared" si="1"/>
        <v>601885</v>
      </c>
      <c r="C16" s="10">
        <f t="shared" si="2"/>
        <v>50312</v>
      </c>
      <c r="D16" s="10">
        <v>47211</v>
      </c>
      <c r="E16" s="10">
        <v>48011</v>
      </c>
      <c r="F16" s="10">
        <v>39916</v>
      </c>
      <c r="G16" s="10">
        <v>10396</v>
      </c>
      <c r="H16" s="10">
        <v>481178</v>
      </c>
      <c r="I16" s="10">
        <v>462862</v>
      </c>
      <c r="J16" s="10">
        <v>461281</v>
      </c>
      <c r="K16" s="10">
        <v>36225</v>
      </c>
      <c r="L16" s="10">
        <v>28004</v>
      </c>
      <c r="M16" s="10">
        <v>1343</v>
      </c>
      <c r="N16" s="10">
        <v>1343</v>
      </c>
      <c r="O16" s="10">
        <v>32827</v>
      </c>
      <c r="P16" s="10">
        <v>15481</v>
      </c>
      <c r="Q16" s="10">
        <v>431</v>
      </c>
    </row>
    <row r="17" spans="1:17" ht="21.75" customHeight="1">
      <c r="A17" s="10" t="s">
        <v>40</v>
      </c>
      <c r="B17" s="10">
        <f t="shared" si="1"/>
        <v>345936</v>
      </c>
      <c r="C17" s="10">
        <f t="shared" si="2"/>
        <v>81836</v>
      </c>
      <c r="D17" s="10">
        <v>57955</v>
      </c>
      <c r="E17" s="10">
        <v>18410</v>
      </c>
      <c r="F17" s="10">
        <v>65806</v>
      </c>
      <c r="G17" s="10">
        <v>16030</v>
      </c>
      <c r="H17" s="10">
        <v>224600</v>
      </c>
      <c r="I17" s="10">
        <v>138314</v>
      </c>
      <c r="J17" s="10">
        <v>35319</v>
      </c>
      <c r="K17" s="10">
        <v>19200</v>
      </c>
      <c r="L17" s="10">
        <v>11500</v>
      </c>
      <c r="M17" s="10">
        <v>0</v>
      </c>
      <c r="N17" s="10">
        <v>0</v>
      </c>
      <c r="O17" s="10">
        <v>20300</v>
      </c>
      <c r="P17" s="10">
        <v>9300</v>
      </c>
      <c r="Q17" s="10">
        <v>3665</v>
      </c>
    </row>
    <row r="18" spans="1:17" ht="21.75" customHeight="1">
      <c r="A18" s="10" t="s">
        <v>41</v>
      </c>
      <c r="B18" s="10">
        <f t="shared" si="1"/>
        <v>242319</v>
      </c>
      <c r="C18" s="10">
        <f t="shared" si="2"/>
        <v>39995</v>
      </c>
      <c r="D18" s="10">
        <v>35995</v>
      </c>
      <c r="E18" s="10">
        <v>7910</v>
      </c>
      <c r="F18" s="10">
        <v>33990</v>
      </c>
      <c r="G18" s="10">
        <v>6005</v>
      </c>
      <c r="H18" s="10">
        <v>177764</v>
      </c>
      <c r="I18" s="10">
        <v>152877</v>
      </c>
      <c r="J18" s="10"/>
      <c r="K18" s="10">
        <v>13400</v>
      </c>
      <c r="L18" s="10">
        <v>8700</v>
      </c>
      <c r="M18" s="10">
        <v>512</v>
      </c>
      <c r="N18" s="10">
        <v>512</v>
      </c>
      <c r="O18" s="10">
        <v>10648</v>
      </c>
      <c r="P18" s="10">
        <v>10500</v>
      </c>
      <c r="Q18" s="10">
        <v>148</v>
      </c>
    </row>
    <row r="19" spans="1:17" ht="21.75" customHeight="1">
      <c r="A19" s="10" t="s">
        <v>42</v>
      </c>
      <c r="B19" s="10">
        <f t="shared" si="1"/>
        <v>299742</v>
      </c>
      <c r="C19" s="10">
        <f t="shared" si="2"/>
        <v>99440</v>
      </c>
      <c r="D19" s="10">
        <v>89496</v>
      </c>
      <c r="E19" s="10">
        <v>47731</v>
      </c>
      <c r="F19" s="10">
        <v>79317</v>
      </c>
      <c r="G19" s="10">
        <v>20123</v>
      </c>
      <c r="H19" s="10">
        <v>179875</v>
      </c>
      <c r="I19" s="10">
        <v>163686</v>
      </c>
      <c r="J19" s="10">
        <v>68353</v>
      </c>
      <c r="K19" s="10">
        <v>11130</v>
      </c>
      <c r="L19" s="10">
        <v>7325</v>
      </c>
      <c r="M19" s="10">
        <v>20</v>
      </c>
      <c r="N19" s="10"/>
      <c r="O19" s="10">
        <v>9277</v>
      </c>
      <c r="P19" s="10">
        <v>9277</v>
      </c>
      <c r="Q19" s="10">
        <v>0</v>
      </c>
    </row>
    <row r="20" spans="1:17" ht="21.75" customHeight="1">
      <c r="A20" s="10" t="s">
        <v>43</v>
      </c>
      <c r="B20" s="10">
        <f t="shared" si="1"/>
        <v>289663</v>
      </c>
      <c r="C20" s="10">
        <f t="shared" si="2"/>
        <v>63084</v>
      </c>
      <c r="D20" s="10">
        <v>24500</v>
      </c>
      <c r="E20" s="10">
        <v>20300</v>
      </c>
      <c r="F20" s="10">
        <v>42704</v>
      </c>
      <c r="G20" s="10">
        <v>20380</v>
      </c>
      <c r="H20" s="10">
        <v>209000</v>
      </c>
      <c r="I20" s="10">
        <v>99350</v>
      </c>
      <c r="J20" s="10">
        <v>105000</v>
      </c>
      <c r="K20" s="10">
        <v>6060</v>
      </c>
      <c r="L20" s="10">
        <v>424</v>
      </c>
      <c r="M20" s="10">
        <v>6100</v>
      </c>
      <c r="N20" s="10">
        <v>6100</v>
      </c>
      <c r="O20" s="10">
        <v>5419</v>
      </c>
      <c r="P20" s="10">
        <v>3495</v>
      </c>
      <c r="Q20" s="10">
        <v>1600</v>
      </c>
    </row>
    <row r="22" spans="1:14" ht="14.25">
      <c r="A22" s="11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6">
    <mergeCell ref="A1:Q1"/>
    <mergeCell ref="N2:Q2"/>
    <mergeCell ref="N3:Q3"/>
    <mergeCell ref="N4:Q4"/>
    <mergeCell ref="N5:Q5"/>
    <mergeCell ref="N6:Q6"/>
    <mergeCell ref="A7:F7"/>
    <mergeCell ref="N7:Q7"/>
    <mergeCell ref="C8:G8"/>
    <mergeCell ref="H8:J8"/>
    <mergeCell ref="K8:L8"/>
    <mergeCell ref="M8:N8"/>
    <mergeCell ref="P8:Q8"/>
    <mergeCell ref="D9:E9"/>
    <mergeCell ref="I9:J9"/>
    <mergeCell ref="A22:N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2020-04-10T08:02:20Z</cp:lastPrinted>
  <dcterms:created xsi:type="dcterms:W3CDTF">2003-07-10T07:33:30Z</dcterms:created>
  <dcterms:modified xsi:type="dcterms:W3CDTF">2022-07-20T07:53:48Z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