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<sst xmlns="http://schemas.openxmlformats.org/spreadsheetml/2006/main" count="45" uniqueCount="43">
  <si>
    <t>秋　收　经　济　作　物　种　植　情　况</t>
  </si>
  <si>
    <t>表　　号：LCN004</t>
  </si>
  <si>
    <t>临沧市农业农村局</t>
  </si>
  <si>
    <t>单位：亩</t>
  </si>
  <si>
    <t>项　目</t>
  </si>
  <si>
    <t>合计</t>
  </si>
  <si>
    <t>甘　蔗</t>
  </si>
  <si>
    <t>其中：</t>
  </si>
  <si>
    <t>向</t>
  </si>
  <si>
    <t>完　成</t>
  </si>
  <si>
    <t>烟</t>
  </si>
  <si>
    <t>烤　烟</t>
  </si>
  <si>
    <t>蔬</t>
  </si>
  <si>
    <t>花</t>
  </si>
  <si>
    <t>日</t>
  </si>
  <si>
    <t>芝</t>
  </si>
  <si>
    <t>绿</t>
  </si>
  <si>
    <t>饲</t>
  </si>
  <si>
    <t>棉</t>
  </si>
  <si>
    <t>木</t>
  </si>
  <si>
    <t>其</t>
  </si>
  <si>
    <t>单　位</t>
  </si>
  <si>
    <t>新　植</t>
  </si>
  <si>
    <t>叶</t>
  </si>
  <si>
    <t>菜</t>
  </si>
  <si>
    <t>生</t>
  </si>
  <si>
    <t>葵</t>
  </si>
  <si>
    <t>麻</t>
  </si>
  <si>
    <t>肥</t>
  </si>
  <si>
    <t>料</t>
  </si>
  <si>
    <t>薯</t>
  </si>
  <si>
    <t>它</t>
  </si>
  <si>
    <t>全市</t>
  </si>
  <si>
    <t>同比±</t>
  </si>
  <si>
    <t>临翔</t>
  </si>
  <si>
    <t>凤庆</t>
  </si>
  <si>
    <t>云县</t>
  </si>
  <si>
    <t>永德</t>
  </si>
  <si>
    <t>镇康</t>
  </si>
  <si>
    <t>双江</t>
  </si>
  <si>
    <t>耿马</t>
  </si>
  <si>
    <t>沧源</t>
  </si>
  <si>
    <t xml:space="preserve">  负责人：高继武　　　　　　填报人：陈家鹏                            填表日期：2022年5月31日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</si>
</sst>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name val="宋体-PUA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" fillId="0" borderId="0">
      <alignment/>
      <protection/>
    </xf>
  </cellStyleXfs>
  <cellXfs count="1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2" fillId="0" borderId="17" xfId="63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workbookViewId="0" topLeftCell="A1">
      <selection activeCell="E9" sqref="E9"/>
    </sheetView>
  </sheetViews>
  <sheetFormatPr defaultColWidth="9.00390625" defaultRowHeight="14.25"/>
  <cols>
    <col min="1" max="1" width="6.75390625" style="0" customWidth="1"/>
    <col min="2" max="2" width="7.125" style="0" customWidth="1"/>
    <col min="3" max="3" width="9.625" style="0" customWidth="1"/>
    <col min="4" max="4" width="9.50390625" style="0" customWidth="1"/>
    <col min="5" max="5" width="7.75390625" style="0" customWidth="1"/>
    <col min="6" max="6" width="8.625" style="0" customWidth="1"/>
    <col min="8" max="8" width="8.00390625" style="0" customWidth="1"/>
    <col min="9" max="9" width="8.625" style="0" customWidth="1"/>
    <col min="10" max="10" width="7.00390625" style="0" customWidth="1"/>
    <col min="11" max="11" width="8.625" style="0" customWidth="1"/>
    <col min="12" max="12" width="8.125" style="0" customWidth="1"/>
    <col min="13" max="13" width="5.75390625" style="0" customWidth="1"/>
    <col min="14" max="14" width="7.625" style="0" customWidth="1"/>
    <col min="15" max="15" width="7.50390625" style="0" customWidth="1"/>
  </cols>
  <sheetData>
    <row r="1" spans="1:15" ht="2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2:15" ht="14.25">
      <c r="L2" s="16" t="s">
        <v>1</v>
      </c>
      <c r="M2" s="16"/>
      <c r="N2" s="16"/>
      <c r="O2" s="16"/>
    </row>
    <row r="3" spans="1:15" ht="14.25">
      <c r="A3" s="3" t="s">
        <v>2</v>
      </c>
      <c r="B3" s="3"/>
      <c r="C3" s="3"/>
      <c r="D3" s="3"/>
      <c r="E3" s="4"/>
      <c r="M3" s="17" t="s">
        <v>3</v>
      </c>
      <c r="N3" s="17"/>
      <c r="O3" s="17"/>
    </row>
    <row r="4" spans="1:15" ht="27" customHeight="1">
      <c r="A4" s="5" t="s">
        <v>4</v>
      </c>
      <c r="B4" s="5" t="s">
        <v>5</v>
      </c>
      <c r="C4" s="6" t="s">
        <v>6</v>
      </c>
      <c r="D4" s="7"/>
      <c r="E4" s="8"/>
      <c r="F4" s="5" t="s">
        <v>7</v>
      </c>
      <c r="G4" s="5"/>
      <c r="H4" s="5"/>
      <c r="I4" s="5" t="s">
        <v>8</v>
      </c>
      <c r="J4" s="5"/>
      <c r="K4" s="5"/>
      <c r="L4" s="5"/>
      <c r="M4" s="5"/>
      <c r="N4" s="5"/>
      <c r="O4" s="5"/>
    </row>
    <row r="5" spans="1:15" ht="27" customHeight="1">
      <c r="A5" s="9"/>
      <c r="B5" s="9"/>
      <c r="C5" s="5" t="s">
        <v>9</v>
      </c>
      <c r="D5" s="5" t="s">
        <v>7</v>
      </c>
      <c r="E5" s="9" t="s">
        <v>10</v>
      </c>
      <c r="F5" s="5" t="s">
        <v>11</v>
      </c>
      <c r="G5" s="9" t="s">
        <v>12</v>
      </c>
      <c r="H5" s="9" t="s">
        <v>13</v>
      </c>
      <c r="I5" s="9" t="s">
        <v>14</v>
      </c>
      <c r="J5" s="9" t="s">
        <v>15</v>
      </c>
      <c r="K5" s="9" t="s">
        <v>16</v>
      </c>
      <c r="L5" s="9" t="s">
        <v>17</v>
      </c>
      <c r="M5" s="9" t="s">
        <v>18</v>
      </c>
      <c r="N5" s="9" t="s">
        <v>19</v>
      </c>
      <c r="O5" s="9" t="s">
        <v>20</v>
      </c>
    </row>
    <row r="6" spans="1:15" ht="27" customHeight="1">
      <c r="A6" s="10" t="s">
        <v>21</v>
      </c>
      <c r="B6" s="10"/>
      <c r="C6" s="10"/>
      <c r="D6" s="10" t="s">
        <v>22</v>
      </c>
      <c r="E6" s="10" t="s">
        <v>23</v>
      </c>
      <c r="F6" s="10"/>
      <c r="G6" s="10" t="s">
        <v>24</v>
      </c>
      <c r="H6" s="10" t="s">
        <v>25</v>
      </c>
      <c r="I6" s="10" t="s">
        <v>26</v>
      </c>
      <c r="J6" s="10" t="s">
        <v>27</v>
      </c>
      <c r="K6" s="10" t="s">
        <v>28</v>
      </c>
      <c r="L6" s="10" t="s">
        <v>29</v>
      </c>
      <c r="M6" s="10" t="s">
        <v>13</v>
      </c>
      <c r="N6" s="10" t="s">
        <v>30</v>
      </c>
      <c r="O6" s="10" t="s">
        <v>31</v>
      </c>
    </row>
    <row r="7" spans="1:15" ht="27" customHeight="1">
      <c r="A7" s="11" t="s">
        <v>32</v>
      </c>
      <c r="B7" s="11">
        <f>C7+E7+G7+H7+I7+J7+K7+L7+M7+N7+O7</f>
        <v>1401687.6</v>
      </c>
      <c r="C7" s="11">
        <f>SUM(C9:C16)</f>
        <v>892025</v>
      </c>
      <c r="D7" s="11">
        <f aca="true" t="shared" si="0" ref="D7:O7">SUM(D9:D16)</f>
        <v>199505.9</v>
      </c>
      <c r="E7" s="11">
        <f t="shared" si="0"/>
        <v>292026.6</v>
      </c>
      <c r="F7" s="11">
        <f t="shared" si="0"/>
        <v>291705.6</v>
      </c>
      <c r="G7" s="11">
        <f t="shared" si="0"/>
        <v>138623</v>
      </c>
      <c r="H7" s="11">
        <f t="shared" si="0"/>
        <v>5131</v>
      </c>
      <c r="I7" s="11">
        <f t="shared" si="0"/>
        <v>3465</v>
      </c>
      <c r="J7" s="11">
        <f t="shared" si="0"/>
        <v>62</v>
      </c>
      <c r="K7" s="11">
        <f t="shared" si="0"/>
        <v>100</v>
      </c>
      <c r="L7" s="11">
        <f t="shared" si="0"/>
        <v>34705</v>
      </c>
      <c r="M7" s="11">
        <f t="shared" si="0"/>
        <v>0</v>
      </c>
      <c r="N7" s="11">
        <f t="shared" si="0"/>
        <v>300</v>
      </c>
      <c r="O7" s="11">
        <f t="shared" si="0"/>
        <v>35250</v>
      </c>
    </row>
    <row r="8" spans="1:15" ht="27" customHeight="1">
      <c r="A8" s="11" t="s">
        <v>33</v>
      </c>
      <c r="B8" s="11">
        <f>B7-1407365</f>
        <v>-5677.399999999907</v>
      </c>
      <c r="C8" s="11">
        <f>C7-938220</f>
        <v>-46195</v>
      </c>
      <c r="D8" s="11">
        <f>D7-166056</f>
        <v>33449.899999999994</v>
      </c>
      <c r="E8" s="11">
        <f>E7-278919</f>
        <v>13107.599999999977</v>
      </c>
      <c r="F8" s="11">
        <f>F7-278549</f>
        <v>13156.599999999977</v>
      </c>
      <c r="G8" s="11">
        <f>G7-121103</f>
        <v>17520</v>
      </c>
      <c r="H8" s="11">
        <f>H7-4717</f>
        <v>414</v>
      </c>
      <c r="I8" s="11">
        <f>I7-3488</f>
        <v>-23</v>
      </c>
      <c r="J8" s="11">
        <f>J7-2</f>
        <v>60</v>
      </c>
      <c r="K8" s="11">
        <f>K7-100</f>
        <v>0</v>
      </c>
      <c r="L8" s="11">
        <f>L7-29217</f>
        <v>5488</v>
      </c>
      <c r="M8" s="11"/>
      <c r="N8" s="11">
        <f>N7-0</f>
        <v>300</v>
      </c>
      <c r="O8" s="11">
        <f>O7-31699</f>
        <v>3551</v>
      </c>
    </row>
    <row r="9" spans="1:15" s="1" customFormat="1" ht="27" customHeight="1">
      <c r="A9" s="11" t="s">
        <v>34</v>
      </c>
      <c r="B9" s="11">
        <f aca="true" t="shared" si="1" ref="B9:B16">C9+E9+G9+H9+I9+J9+K9+L9+M9+N9+O9</f>
        <v>82392</v>
      </c>
      <c r="C9" s="11">
        <v>15978</v>
      </c>
      <c r="D9" s="11">
        <v>4437</v>
      </c>
      <c r="E9" s="11">
        <v>52762</v>
      </c>
      <c r="F9" s="11">
        <v>52762</v>
      </c>
      <c r="G9" s="12">
        <v>12906</v>
      </c>
      <c r="H9" s="11">
        <v>386</v>
      </c>
      <c r="I9" s="11">
        <v>0</v>
      </c>
      <c r="J9" s="11">
        <v>0</v>
      </c>
      <c r="K9" s="11">
        <v>100</v>
      </c>
      <c r="L9" s="11">
        <v>249</v>
      </c>
      <c r="M9" s="11">
        <v>0</v>
      </c>
      <c r="N9" s="11">
        <v>0</v>
      </c>
      <c r="O9" s="11">
        <v>11</v>
      </c>
    </row>
    <row r="10" spans="1:15" s="1" customFormat="1" ht="27" customHeight="1">
      <c r="A10" s="11" t="s">
        <v>35</v>
      </c>
      <c r="B10" s="11">
        <f t="shared" si="1"/>
        <v>123516</v>
      </c>
      <c r="C10" s="11">
        <v>32800</v>
      </c>
      <c r="D10" s="11">
        <v>11700</v>
      </c>
      <c r="E10" s="11">
        <v>74427</v>
      </c>
      <c r="F10" s="11">
        <v>74427</v>
      </c>
      <c r="G10" s="12">
        <v>11850</v>
      </c>
      <c r="H10" s="11">
        <v>5</v>
      </c>
      <c r="I10" s="11">
        <v>0</v>
      </c>
      <c r="J10" s="11">
        <v>0</v>
      </c>
      <c r="K10" s="11">
        <v>0</v>
      </c>
      <c r="L10" s="11">
        <v>3124</v>
      </c>
      <c r="M10" s="11">
        <v>0</v>
      </c>
      <c r="N10" s="11">
        <v>0</v>
      </c>
      <c r="O10" s="11">
        <v>1310</v>
      </c>
    </row>
    <row r="11" spans="1:15" s="1" customFormat="1" ht="27" customHeight="1">
      <c r="A11" s="11" t="s">
        <v>36</v>
      </c>
      <c r="B11" s="11">
        <f t="shared" si="1"/>
        <v>127504</v>
      </c>
      <c r="C11" s="11">
        <v>80000</v>
      </c>
      <c r="D11" s="11">
        <v>10204.9</v>
      </c>
      <c r="E11" s="11">
        <v>30008</v>
      </c>
      <c r="F11" s="11">
        <v>30008</v>
      </c>
      <c r="G11" s="12">
        <v>13420</v>
      </c>
      <c r="H11" s="11">
        <v>350</v>
      </c>
      <c r="I11" s="11">
        <v>0</v>
      </c>
      <c r="J11" s="11">
        <v>0</v>
      </c>
      <c r="K11" s="11">
        <v>0</v>
      </c>
      <c r="L11" s="11">
        <v>3726</v>
      </c>
      <c r="M11" s="11">
        <v>0</v>
      </c>
      <c r="N11" s="11">
        <v>0</v>
      </c>
      <c r="O11" s="11">
        <v>0</v>
      </c>
    </row>
    <row r="12" spans="1:15" s="1" customFormat="1" ht="27" customHeight="1">
      <c r="A12" s="11" t="s">
        <v>37</v>
      </c>
      <c r="B12" s="11">
        <f t="shared" si="1"/>
        <v>191880</v>
      </c>
      <c r="C12" s="13">
        <v>54874</v>
      </c>
      <c r="D12" s="13">
        <v>51276</v>
      </c>
      <c r="E12" s="13">
        <v>38714</v>
      </c>
      <c r="F12" s="13">
        <v>38714</v>
      </c>
      <c r="G12" s="12">
        <v>44896</v>
      </c>
      <c r="H12" s="13">
        <v>2136</v>
      </c>
      <c r="I12" s="13">
        <v>1901</v>
      </c>
      <c r="J12" s="13"/>
      <c r="K12" s="13"/>
      <c r="L12" s="13">
        <v>19482</v>
      </c>
      <c r="M12" s="13"/>
      <c r="N12" s="13"/>
      <c r="O12" s="13">
        <v>29877</v>
      </c>
    </row>
    <row r="13" spans="1:15" s="1" customFormat="1" ht="27" customHeight="1">
      <c r="A13" s="11" t="s">
        <v>38</v>
      </c>
      <c r="B13" s="11">
        <f t="shared" si="1"/>
        <v>150943</v>
      </c>
      <c r="C13" s="11">
        <v>123716</v>
      </c>
      <c r="D13" s="11">
        <v>19586</v>
      </c>
      <c r="E13" s="11">
        <v>18352</v>
      </c>
      <c r="F13" s="11">
        <v>18352</v>
      </c>
      <c r="G13" s="12">
        <v>8535</v>
      </c>
      <c r="H13" s="11">
        <v>340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</row>
    <row r="14" spans="1:15" s="1" customFormat="1" ht="27" customHeight="1">
      <c r="A14" s="11" t="s">
        <v>39</v>
      </c>
      <c r="B14" s="11">
        <f t="shared" si="1"/>
        <v>135475.6</v>
      </c>
      <c r="C14" s="14">
        <v>94000</v>
      </c>
      <c r="D14" s="14">
        <v>11812</v>
      </c>
      <c r="E14" s="14">
        <v>31436.6</v>
      </c>
      <c r="F14" s="14">
        <v>31436.6</v>
      </c>
      <c r="G14" s="12">
        <v>7920</v>
      </c>
      <c r="H14" s="11">
        <v>200</v>
      </c>
      <c r="I14" s="11"/>
      <c r="J14" s="11"/>
      <c r="K14" s="11"/>
      <c r="L14" s="11">
        <v>0</v>
      </c>
      <c r="M14" s="11"/>
      <c r="N14" s="11"/>
      <c r="O14" s="11">
        <v>1919</v>
      </c>
    </row>
    <row r="15" spans="1:15" s="1" customFormat="1" ht="27" customHeight="1">
      <c r="A15" s="11" t="s">
        <v>40</v>
      </c>
      <c r="B15" s="11">
        <f t="shared" si="1"/>
        <v>413578</v>
      </c>
      <c r="C15" s="11">
        <v>360657</v>
      </c>
      <c r="D15" s="11">
        <v>55460</v>
      </c>
      <c r="E15" s="14">
        <v>21000</v>
      </c>
      <c r="F15" s="14">
        <v>21000</v>
      </c>
      <c r="G15" s="12">
        <v>25611</v>
      </c>
      <c r="H15" s="14">
        <v>862</v>
      </c>
      <c r="I15" s="14"/>
      <c r="J15" s="14"/>
      <c r="K15" s="14"/>
      <c r="L15" s="14">
        <v>3315</v>
      </c>
      <c r="M15" s="11"/>
      <c r="N15" s="11"/>
      <c r="O15" s="11">
        <v>2133</v>
      </c>
    </row>
    <row r="16" spans="1:15" s="1" customFormat="1" ht="27" customHeight="1">
      <c r="A16" s="11" t="s">
        <v>41</v>
      </c>
      <c r="B16" s="11">
        <f t="shared" si="1"/>
        <v>176399</v>
      </c>
      <c r="C16" s="11">
        <v>130000</v>
      </c>
      <c r="D16" s="11">
        <v>35030</v>
      </c>
      <c r="E16" s="11">
        <v>25327</v>
      </c>
      <c r="F16" s="11">
        <v>25006</v>
      </c>
      <c r="G16" s="11">
        <v>13485</v>
      </c>
      <c r="H16" s="11">
        <v>852</v>
      </c>
      <c r="I16" s="11">
        <v>1564</v>
      </c>
      <c r="J16" s="11">
        <v>62</v>
      </c>
      <c r="K16" s="11"/>
      <c r="L16" s="11">
        <v>4809</v>
      </c>
      <c r="M16" s="11">
        <v>0</v>
      </c>
      <c r="N16" s="11">
        <v>300</v>
      </c>
      <c r="O16" s="11">
        <v>0</v>
      </c>
    </row>
    <row r="18" spans="1:15" ht="14.25">
      <c r="A18" s="15" t="s">
        <v>42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</row>
  </sheetData>
  <sheetProtection/>
  <mergeCells count="8">
    <mergeCell ref="A1:O1"/>
    <mergeCell ref="L2:O2"/>
    <mergeCell ref="A3:D3"/>
    <mergeCell ref="M3:O3"/>
    <mergeCell ref="C4:D4"/>
    <mergeCell ref="A18:O18"/>
    <mergeCell ref="B4:B6"/>
    <mergeCell ref="C5:C6"/>
  </mergeCells>
  <printOptions horizontalCentered="1" verticalCentered="1"/>
  <pageMargins left="0.7480314960629921" right="0.7480314960629921" top="0.9842519685039371" bottom="0.9842519685039371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Legend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Legend User</dc:creator>
  <cp:keywords/>
  <dc:description/>
  <cp:lastModifiedBy>user</cp:lastModifiedBy>
  <cp:lastPrinted>2019-04-09T08:45:33Z</cp:lastPrinted>
  <dcterms:created xsi:type="dcterms:W3CDTF">2003-07-07T02:47:38Z</dcterms:created>
  <dcterms:modified xsi:type="dcterms:W3CDTF">2022-05-31T01:39:25Z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</Properties>
</file>