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45" tabRatio="722" firstSheet="7" activeTab="7"/>
  </bookViews>
  <sheets>
    <sheet name="1-1一般公共预算收入情况表" sheetId="1" r:id="rId1"/>
    <sheet name="1-2一般公共预算支出情况表" sheetId="2" r:id="rId2"/>
    <sheet name="1-3一般公共预算支出情况表（公开到项级）" sheetId="3" r:id="rId3"/>
    <sheet name="1-4一般公共预算基本支出情况表（公开到款级）" sheetId="4" r:id="rId4"/>
    <sheet name="1-5“三公”经费预算财政拨款情况统计表" sheetId="5" r:id="rId5"/>
    <sheet name="2-1政府性基金预算收入情况表" sheetId="6" r:id="rId6"/>
    <sheet name="2-2政府性基金预算支出情况表（公开到项级）" sheetId="7" r:id="rId7"/>
    <sheet name="5-1   2020年地方政府债务限额及余额预算情况表" sheetId="8" r:id="rId8"/>
    <sheet name="5-2  2020年地方政府一般债务余额情况表" sheetId="9" r:id="rId9"/>
    <sheet name="5-3 2020年地方政府专项债务余额情况表" sheetId="10" r:id="rId10"/>
    <sheet name="5-4 地方政府债券发行及还本付息情况表" sheetId="11" r:id="rId11"/>
    <sheet name="5-5 政府专项债务限额和余额情况表" sheetId="12" r:id="rId12"/>
  </sheets>
  <externalReferences>
    <externalReference r:id="rId13"/>
  </externalReferences>
  <definedNames>
    <definedName name="_xlnm._FilterDatabase" localSheetId="0" hidden="1">'1-1一般公共预算收入情况表'!$A$4:$E$40</definedName>
    <definedName name="_xlnm._FilterDatabase" localSheetId="1" hidden="1">'1-2一般公共预算支出情况表'!$A$3:$F$38</definedName>
    <definedName name="_xlnm._FilterDatabase" localSheetId="2" hidden="1">'1-3一般公共预算支出情况表（公开到项级）'!$A$3:$D$313</definedName>
    <definedName name="_xlnm._FilterDatabase" localSheetId="3" hidden="1">'1-4一般公共预算基本支出情况表（公开到款级）'!$A$3:$B$31</definedName>
    <definedName name="_xlnm._FilterDatabase" localSheetId="5" hidden="1">'2-1政府性基金预算收入情况表'!$A$3:$D$32</definedName>
    <definedName name="_xlnm._FilterDatabase" localSheetId="6" hidden="1">'2-2政府性基金预算支出情况表（公开到项级）'!$A$3:$D$56</definedName>
    <definedName name="_lst_r_地方财政预算表2015年全省汇总_10_科目编码名称">[1]_ESList!$A$1:$A$27</definedName>
    <definedName name="_xlnm.Print_Area" localSheetId="1">'1-2一般公共预算支出情况表'!$A$1:$D$38</definedName>
    <definedName name="_xlnm.Print_Area" localSheetId="2">'1-3一般公共预算支出情况表（公开到项级）'!$A$1:$D$313</definedName>
    <definedName name="_xlnm.Print_Area" localSheetId="5">'2-1政府性基金预算收入情况表'!$A$1:$D$32</definedName>
    <definedName name="_xlnm.Print_Area" localSheetId="6">'2-2政府性基金预算支出情况表（公开到项级）'!$A$1:$D$56</definedName>
    <definedName name="_xlnm.Print_Titles" localSheetId="0">'1-1一般公共预算收入情况表'!$2:$4</definedName>
    <definedName name="_xlnm.Print_Titles" localSheetId="1">'1-2一般公共预算支出情况表'!$1:$3</definedName>
    <definedName name="_xlnm.Print_Titles" localSheetId="2">'1-3一般公共预算支出情况表（公开到项级）'!$1:$3</definedName>
    <definedName name="_xlnm.Print_Titles" localSheetId="5">'2-1政府性基金预算收入情况表'!$1:$3</definedName>
    <definedName name="_xlnm.Print_Titles" localSheetId="6">'2-2政府性基金预算支出情况表（公开到项级）'!$1:$3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3">'1-4一般公共预算基本支出情况表（公开到款级）'!$A$1:$B$31</definedName>
    <definedName name="_xlnm.Print_Titles" localSheetId="3">'1-4一般公共预算基本支出情况表（公开到款级）'!$1:$3</definedName>
    <definedName name="专项收入年初预算数" localSheetId="4">#REF!</definedName>
    <definedName name="专项收入全年预计数" localSheetId="4">#REF!</definedName>
    <definedName name="专项收入年初预算数" localSheetId="7">#REF!</definedName>
    <definedName name="专项收入全年预计数" localSheetId="7">#REF!</definedName>
    <definedName name="专项收入年初预算数" localSheetId="8">#REF!</definedName>
    <definedName name="专项收入全年预计数" localSheetId="8">#REF!</definedName>
    <definedName name="专项收入年初预算数" localSheetId="9">#REF!</definedName>
    <definedName name="专项收入全年预计数" localSheetId="9">#REF!</definedName>
    <definedName name="专项收入年初预算数" localSheetId="10">#REF!</definedName>
    <definedName name="专项收入全年预计数" localSheetId="10">#REF!</definedName>
    <definedName name="专项收入年初预算数" localSheetId="11">#REF!</definedName>
    <definedName name="专项收入全年预计数" localSheetId="11">#REF!</definedName>
  </definedNames>
  <calcPr calcId="144525" concurrentCalc="0"/>
</workbook>
</file>

<file path=xl/sharedStrings.xml><?xml version="1.0" encoding="utf-8"?>
<sst xmlns="http://schemas.openxmlformats.org/spreadsheetml/2006/main" count="537">
  <si>
    <t>附件1</t>
  </si>
  <si>
    <t>1-1  2021年边合区一般公共预算收入情况表</t>
  </si>
  <si>
    <t>单位：万元</t>
  </si>
  <si>
    <t>项目</t>
  </si>
  <si>
    <t>2020年执行数</t>
  </si>
  <si>
    <t>2021年预算数</t>
  </si>
  <si>
    <t>预算数比上年执行数增长%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</si>
  <si>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</si>
  <si>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</si>
  <si>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</si>
  <si>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</si>
  <si>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</si>
  <si>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</si>
  <si>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</si>
  <si>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</si>
  <si>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</si>
  <si>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</si>
  <si>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</si>
  <si>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</si>
  <si>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</si>
  <si>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</si>
  <si>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</si>
  <si>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</si>
  <si>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</si>
  <si>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</si>
  <si>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</si>
  <si>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</si>
  <si>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</si>
  <si>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</si>
  <si>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</si>
  <si>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</si>
  <si>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</si>
  <si>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边合区一般公共预算收入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</si>
  <si>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</si>
  <si>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</si>
  <si>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</si>
  <si>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</si>
  <si>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</si>
  <si>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</si>
  <si>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动用预算稳定调节基金</t>
  </si>
  <si>
    <t>各项收入合计</t>
  </si>
  <si>
    <t>1-2  2021年边合区一般公共预算支出情况表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</si>
  <si>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</si>
  <si>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</si>
  <si>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</si>
  <si>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</si>
  <si>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</si>
  <si>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</si>
  <si>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</si>
  <si>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</si>
  <si>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</si>
  <si>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</si>
  <si>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</si>
  <si>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</si>
  <si>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</si>
  <si>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</si>
  <si>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</si>
  <si>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</si>
  <si>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</si>
  <si>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</si>
  <si>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</si>
  <si>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</si>
  <si>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</si>
  <si>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</si>
  <si>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</si>
  <si>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</si>
  <si>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</si>
  <si>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全省一般公共预算支出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</si>
  <si>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</si>
  <si>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</si>
  <si>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</si>
  <si>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</si>
  <si>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</si>
  <si>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</si>
  <si>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</si>
  <si>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</si>
  <si>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2021年边合区一般公共预算支出情况表</t>
  </si>
  <si>
    <t xml:space="preserve">q </t>
  </si>
  <si>
    <t>2020年预算数</t>
  </si>
  <si>
    <t>比上年预算数增长%</t>
  </si>
  <si>
    <t xml:space="preserve">   人大事务</t>
  </si>
  <si>
    <t xml:space="preserve">   政协事务</t>
  </si>
  <si>
    <t>政府办公厅(室)及相关机构事务</t>
  </si>
  <si>
    <t xml:space="preserve">     行政运行</t>
  </si>
  <si>
    <t xml:space="preserve">     一般行政管理事务</t>
  </si>
  <si>
    <t xml:space="preserve">     机关服务</t>
  </si>
  <si>
    <t xml:space="preserve">     专项服务</t>
  </si>
  <si>
    <t xml:space="preserve">     专项业务活动</t>
  </si>
  <si>
    <t xml:space="preserve">     政务公开审批</t>
  </si>
  <si>
    <t xml:space="preserve">     信访事务</t>
  </si>
  <si>
    <t xml:space="preserve">     参事事务</t>
  </si>
  <si>
    <t xml:space="preserve">     事业运行</t>
  </si>
  <si>
    <t xml:space="preserve">     其他政府办公厅（室）及相关机构事务支出</t>
  </si>
  <si>
    <t xml:space="preserve">   发展与改革事务</t>
  </si>
  <si>
    <t xml:space="preserve">   统计信息事务</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</si>
  <si>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</si>
  <si>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</si>
  <si>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</si>
  <si>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</si>
  <si>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</si>
  <si>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</si>
  <si>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</si>
  <si>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</si>
  <si>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</si>
  <si>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</si>
  <si>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</si>
  <si>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</si>
  <si>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</si>
  <si>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</si>
  <si>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</si>
  <si>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海关事务</t>
  </si>
  <si>
    <t xml:space="preserve">   人力资源事务</t>
  </si>
  <si>
    <t xml:space="preserve">   纪检监察事务</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</si>
  <si>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</si>
  <si>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</si>
  <si>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</si>
  <si>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</si>
  <si>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</si>
  <si>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</si>
  <si>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</si>
  <si>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</si>
  <si>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</si>
  <si>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</si>
  <si>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</si>
  <si>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</si>
  <si>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</si>
  <si>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</si>
  <si>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</si>
  <si>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</si>
  <si>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</si>
  <si>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</si>
  <si>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</si>
  <si>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</si>
  <si>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</si>
  <si>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</si>
  <si>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</si>
  <si>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</si>
  <si>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r>
      <rPr>
        <sz val="10"/>
        <rFont val="宋体"/>
        <charset val="134"/>
      </rPr>
      <t xml:space="preserve">      </t>
    </r>
    <r>
      <rPr>
        <sz val="10"/>
        <rFont val="宋体"/>
        <charset val="134"/>
      </rPr>
      <t>其他一般公共服务支出</t>
    </r>
  </si>
  <si>
    <t xml:space="preserve">   对外合作与交流</t>
  </si>
  <si>
    <t xml:space="preserve">   其他外交支出</t>
  </si>
  <si>
    <t xml:space="preserve">   现役部队</t>
  </si>
  <si>
    <t xml:space="preserve">   国防动员</t>
  </si>
  <si>
    <t xml:space="preserve">   其他国防支出</t>
  </si>
  <si>
    <t xml:space="preserve">   武装警察部队</t>
  </si>
  <si>
    <t xml:space="preserve">   公安</t>
  </si>
  <si>
    <t xml:space="preserve">   国家安全</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</si>
  <si>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</si>
  <si>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</si>
  <si>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</si>
  <si>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</si>
  <si>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</si>
  <si>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</si>
  <si>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</si>
  <si>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</si>
  <si>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</si>
  <si>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</si>
  <si>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</si>
  <si>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</si>
  <si>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</si>
  <si>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</si>
  <si>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</si>
  <si>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</si>
  <si>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</si>
  <si>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</si>
  <si>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</si>
  <si>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</si>
  <si>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</si>
  <si>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</si>
  <si>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</si>
  <si>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</si>
  <si>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</si>
  <si>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</si>
  <si>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</si>
  <si>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</si>
  <si>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</si>
  <si>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</si>
  <si>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</si>
  <si>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</si>
  <si>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</si>
  <si>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</si>
  <si>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</si>
  <si>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</si>
  <si>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</si>
  <si>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</si>
  <si>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</si>
  <si>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</si>
  <si>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</si>
  <si>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</si>
  <si>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</si>
  <si>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</si>
  <si>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</si>
  <si>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</si>
  <si>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</si>
  <si>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</si>
  <si>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</si>
  <si>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</si>
  <si>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</si>
  <si>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</si>
  <si>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</si>
  <si>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</si>
  <si>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</si>
  <si>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</si>
  <si>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</si>
  <si>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</si>
  <si>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</si>
  <si>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</si>
  <si>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</si>
  <si>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</si>
  <si>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</si>
  <si>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</si>
  <si>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</si>
  <si>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</si>
  <si>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</si>
  <si>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</si>
  <si>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</si>
  <si>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</si>
  <si>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</si>
  <si>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</si>
  <si>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</si>
  <si>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</si>
  <si>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</si>
  <si>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</si>
  <si>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</si>
  <si>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</si>
  <si>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</si>
  <si>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</si>
  <si>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</si>
  <si>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</si>
  <si>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</si>
  <si>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</si>
  <si>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</si>
  <si>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</si>
  <si>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</si>
  <si>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</si>
  <si>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</si>
  <si>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</si>
  <si>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</si>
  <si>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</si>
  <si>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</si>
  <si>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</si>
  <si>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</si>
  <si>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</si>
  <si>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</si>
  <si>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</si>
  <si>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</si>
  <si>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</si>
  <si>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</si>
  <si>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</si>
  <si>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</si>
  <si>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</si>
  <si>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</si>
  <si>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</si>
  <si>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</si>
  <si>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</si>
  <si>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</si>
  <si>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防汛</t>
  </si>
  <si>
    <t xml:space="preserve">   扶贫</t>
  </si>
  <si>
    <t xml:space="preserve">   农村综合改革</t>
  </si>
  <si>
    <t xml:space="preserve">   普惠金融发展支出</t>
  </si>
  <si>
    <t xml:space="preserve">   目标价格补贴</t>
  </si>
  <si>
    <t xml:space="preserve">   其他农林水支出</t>
  </si>
  <si>
    <t xml:space="preserve">   公路水路运输</t>
  </si>
  <si>
    <t xml:space="preserve">     口岸建设</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</si>
  <si>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</si>
  <si>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</si>
  <si>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</si>
  <si>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</si>
  <si>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</si>
  <si>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</si>
  <si>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</si>
  <si>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</si>
  <si>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</si>
  <si>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</si>
  <si>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</si>
  <si>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</si>
  <si>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</si>
  <si>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</si>
  <si>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</si>
  <si>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</si>
  <si>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商业流通事务</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</si>
  <si>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</si>
  <si>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</si>
  <si>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</si>
  <si>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</si>
  <si>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</si>
  <si>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</si>
  <si>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</si>
  <si>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</si>
  <si>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</si>
  <si>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</si>
  <si>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</si>
  <si>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</si>
  <si>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</si>
  <si>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</si>
  <si>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</si>
  <si>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</si>
  <si>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</si>
  <si>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</si>
  <si>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</si>
  <si>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</si>
  <si>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</si>
  <si>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</si>
  <si>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</si>
  <si>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</si>
  <si>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</si>
  <si>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</si>
  <si>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</si>
  <si>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</si>
  <si>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</si>
  <si>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</si>
  <si>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</si>
  <si>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</si>
  <si>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</si>
  <si>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</si>
  <si>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</si>
  <si>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</si>
  <si>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</si>
  <si>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</si>
  <si>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</si>
  <si>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粮油事务</t>
  </si>
  <si>
    <t xml:space="preserve">   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</si>
  <si>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</si>
  <si>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</si>
  <si>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</si>
  <si>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</si>
  <si>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</si>
  <si>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</si>
  <si>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</si>
  <si>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</si>
  <si>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</si>
  <si>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</si>
  <si>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</si>
  <si>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</si>
  <si>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</si>
  <si>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</si>
  <si>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</si>
  <si>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</si>
  <si>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</si>
  <si>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</si>
  <si>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本级一般公共预算支出</t>
  </si>
  <si>
    <t>1-4  2021年边合区一般公共预算政府预算经济分类表（基本支出）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</si>
  <si>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</si>
  <si>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</si>
  <si>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</si>
  <si>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</si>
  <si>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</si>
  <si>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</si>
  <si>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</si>
  <si>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</si>
  <si>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</si>
  <si>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</si>
  <si>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</si>
  <si>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</si>
  <si>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</si>
  <si>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</si>
  <si>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</si>
  <si>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</si>
  <si>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</si>
  <si>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机关资本性支出(一）</t>
  </si>
  <si>
    <t>基础设施</t>
  </si>
  <si>
    <t>对事业单位经常性补助</t>
  </si>
  <si>
    <t xml:space="preserve">  工资福利支出</t>
  </si>
  <si>
    <t xml:space="preserve">  商品和服务支出</t>
  </si>
  <si>
    <t>对企业补助</t>
  </si>
  <si>
    <t xml:space="preserve"> 其他对企业补助</t>
  </si>
  <si>
    <t>对个人和家庭的补助</t>
  </si>
  <si>
    <t xml:space="preserve">  社会福利和救助</t>
  </si>
  <si>
    <t xml:space="preserve">  离退休费</t>
  </si>
  <si>
    <t xml:space="preserve">  其他对个人和家庭的补助</t>
  </si>
  <si>
    <t>支  出  合  计</t>
  </si>
  <si>
    <t>1-5  2021年边合区“三公”经费预算财政拨款情况统计表</t>
  </si>
  <si>
    <t>比上年增、减情况</t>
  </si>
  <si>
    <t>增、减金额</t>
  </si>
  <si>
    <t>增、减幅度</t>
  </si>
  <si>
    <t>合计</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</si>
  <si>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</si>
  <si>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</si>
  <si>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</si>
  <si>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</si>
  <si>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</si>
  <si>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</si>
  <si>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2-1  2021年边合区政府性基金预算收入情况表</t>
  </si>
  <si>
    <t>一、地方农网还贷资金收入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</si>
  <si>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</si>
  <si>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</si>
  <si>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</si>
  <si>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</si>
  <si>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</si>
  <si>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</si>
  <si>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</si>
  <si>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</si>
  <si>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</si>
  <si>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</si>
  <si>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</si>
  <si>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</si>
  <si>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xml:space="preserve">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</si>
  <si>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</si>
  <si>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</si>
  <si>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</si>
  <si>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</si>
  <si>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</si>
  <si>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</si>
  <si>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</si>
  <si>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十五、专项债券对应项目专项收入</t>
  </si>
  <si>
    <t>全省政府性基金预算收入</t>
  </si>
  <si>
    <t>地方政府专项债务收入</t>
  </si>
  <si>
    <t xml:space="preserve">   政府性基金补助收入</t>
  </si>
  <si>
    <t>2-2  2021年边合区政府性基金预算支出情况表</t>
  </si>
  <si>
    <t>一、文化旅游体育与传媒支出</t>
  </si>
  <si>
    <t xml:space="preserve">   国家电影事业发展专项资金安排的支出</t>
  </si>
  <si>
    <t xml:space="preserve">     资助少数民族语电影译制</t>
  </si>
  <si>
    <t xml:space="preserve">     其他国家电影事业发展专项资金支出</t>
  </si>
  <si>
    <t>二、社会保障和就业支出</t>
  </si>
  <si>
    <t xml:space="preserve">   大中型水库移民后期扶持基金支出</t>
  </si>
  <si>
    <t xml:space="preserve">     其他大中型水库移民后期扶持基金支出</t>
  </si>
  <si>
    <t>三、节能环保支出</t>
  </si>
  <si>
    <t>四、城乡社区支出</t>
  </si>
  <si>
    <t xml:space="preserve">     国有土地使用权出让收入及对应专项债务收入安排的支出</t>
  </si>
  <si>
    <t xml:space="preserve">     其他国有土地使用权出让收入安排的支出</t>
  </si>
  <si>
    <t xml:space="preserve">     棚户区改造专项债券收入安排的支出</t>
  </si>
  <si>
    <t>五、农林水支出</t>
  </si>
  <si>
    <t xml:space="preserve">   大中型水库库区基金安排的支出</t>
  </si>
  <si>
    <t xml:space="preserve">     其他大中型水库库区基金支出</t>
  </si>
  <si>
    <t xml:space="preserve">   国家重大水利工程建设基金安排的支出</t>
  </si>
  <si>
    <t xml:space="preserve">     其他重大水利工程建设基金支出</t>
  </si>
  <si>
    <t>六、交通运输支出</t>
  </si>
  <si>
    <t xml:space="preserve">   车辆通行费安排的支出</t>
  </si>
  <si>
    <t xml:space="preserve">     其他车辆通行费安排的支出</t>
  </si>
  <si>
    <t xml:space="preserve">   港口建设费安排的支出</t>
  </si>
  <si>
    <t xml:space="preserve">     航道建设和维护</t>
  </si>
  <si>
    <t xml:space="preserve">     航运保障系统建设</t>
  </si>
  <si>
    <t xml:space="preserve">   民航发展基金支出</t>
  </si>
  <si>
    <t xml:space="preserve">     民航机场建设</t>
  </si>
  <si>
    <t xml:space="preserve">     民航安全</t>
  </si>
  <si>
    <t xml:space="preserve">     航线和机场补贴</t>
  </si>
  <si>
    <t>七、资源勘探信息等支出</t>
  </si>
  <si>
    <t xml:space="preserve">   农网还贷资金支出</t>
  </si>
  <si>
    <t xml:space="preserve">     地方农网还贷资金支出</t>
  </si>
  <si>
    <t>八、其他支出</t>
  </si>
  <si>
    <t xml:space="preserve">   其他政府性基金安排的支出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</si>
  <si>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</si>
  <si>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</si>
  <si>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</si>
  <si>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</si>
  <si>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</si>
  <si>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</si>
  <si>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</si>
  <si>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</si>
  <si>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用于其他社会公益事业的彩票公益金支出</t>
  </si>
  <si>
    <t>九、债务付息支出</t>
  </si>
  <si>
    <t>十、债务发行费用支出</t>
  </si>
  <si>
    <t>省本级政府性基金支出</t>
  </si>
  <si>
    <t xml:space="preserve">   政府性基金转移支付</t>
  </si>
  <si>
    <t xml:space="preserve">     政府性基金补助支出</t>
  </si>
  <si>
    <t xml:space="preserve">   调出资金</t>
  </si>
  <si>
    <t xml:space="preserve">   年终结余</t>
  </si>
  <si>
    <t xml:space="preserve">   地方政府专项债务转贷支出</t>
  </si>
  <si>
    <t>地方政府专项债务还本支出</t>
  </si>
  <si>
    <t>5-1边合区2020年地方政府债务限额及余额预算情况表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</si>
  <si>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</si>
  <si>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</si>
  <si>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</si>
  <si>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</si>
  <si>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</si>
  <si>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</si>
  <si>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</si>
  <si>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</si>
  <si>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</si>
  <si>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</si>
  <si>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</si>
  <si>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</si>
  <si>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</si>
  <si>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t>
  </si>
  <si>
    <t>注：1.本表反映上一年度本地区、本级及分地区地方政府债务限额及余额预计执行数。</t>
  </si>
  <si>
    <t xml:space="preserve">    2.本表由县级以上地方各级财政部门在本级人民代表大会批准预算后二十日内公开。</t>
  </si>
  <si>
    <t>5-2 边合区2020年地方政府一般债务余额情况表</t>
  </si>
  <si>
    <t>项    目</t>
  </si>
  <si>
    <t>预算数</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</si>
  <si>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</si>
  <si>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</si>
  <si>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</si>
  <si>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</si>
  <si>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</si>
  <si>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</si>
  <si>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</si>
  <si>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</si>
  <si>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</si>
  <si>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</si>
  <si>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</si>
  <si>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边合区2020年地方政府专项债务余额情况表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</si>
  <si>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</si>
  <si>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</si>
  <si>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</si>
  <si>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</si>
  <si>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</si>
  <si>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</si>
  <si>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七、2021年末地方政府专项债务余额限额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</si>
  <si>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</si>
  <si>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5-4 边合区地方政府债券发行及还本付息情况表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</si>
  <si>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</si>
  <si>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</si>
  <si>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</si>
  <si>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</si>
  <si>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</si>
  <si>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</si>
  <si>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</si>
  <si>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</si>
  <si>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</si>
  <si>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</si>
  <si>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</si>
  <si>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</si>
  <si>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</si>
  <si>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</si>
  <si>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</si>
  <si>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</si>
  <si>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</si>
  <si>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</si>
  <si>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</si>
  <si>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</si>
  <si>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</si>
  <si>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</si>
  <si>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</si>
  <si>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</si>
  <si>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</si>
  <si>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</si>
  <si>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</si>
  <si>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</si>
  <si>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</si>
  <si>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</si>
  <si>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</si>
  <si>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5-5 边合区2021年地方政府债务限额提前下达情况表</t>
  </si>
  <si>
    <t>下级</t>
  </si>
  <si>
    <t>一、2020年地方政府债务限额</t>
  </si>
  <si>
    <t>其中： 一般债务限额</t>
  </si>
  <si>
    <t xml:space="preserve">       专项债务限额</t>
  </si>
  <si>
    <t>二、提前下达的2021年新增地方政府债务限额</t>
  </si>
  <si>
    <t>注：本表反映本地区及本级年初预算中列示提前下达的新增地方政府债务限额情况，由县级以上地方各级财政部门在本级人民代表大会批准预算后二十日内公开。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</si>
</sst>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numFmts count="27">
    <numFmt numFmtId="42" formatCode="_ &quot;￥&quot;* #,##0_ ;_ &quot;￥&quot;* \-#,##0_ ;_ &quot;￥&quot;* &quot;-&quot;_ ;_ @_ "/>
    <numFmt numFmtId="44" formatCode="_ &quot;￥&quot;* #,##0.00_ ;_ &quot;￥&quot;* \-#,##0.00_ ;_ &quot;￥&quot;* &quot;-&quot;??_ ;_ @_ "/>
    <numFmt numFmtId="176" formatCode="_(* #,##0_);_(* \(#,##0\);_(* &quot;-&quot;_);_(@_)"/>
    <numFmt numFmtId="177" formatCode="_-* #,##0.00_-;\-* #,##0.00_-;_-* &quot;-&quot;??_-;_-@_-"/>
    <numFmt numFmtId="178" formatCode="_-&quot;$&quot;\ * #,##0_-;_-&quot;$&quot;\ * #,##0\-;_-&quot;$&quot;\ * &quot;-&quot;_-;_-@_-"/>
    <numFmt numFmtId="41" formatCode="_ * #,##0_ ;_ * \-#,##0_ ;_ * &quot;-&quot;_ ;_ @_ "/>
    <numFmt numFmtId="179" formatCode="&quot;$&quot;\ #,##0.00_-;[Red]&quot;$&quot;\ #,##0.00\-"/>
    <numFmt numFmtId="180" formatCode="&quot;$&quot;#,##0_);[Red]\(&quot;$&quot;#,##0\)"/>
    <numFmt numFmtId="181" formatCode="yy\.mm\.dd"/>
    <numFmt numFmtId="182" formatCode="#\ ??/??"/>
    <numFmt numFmtId="43" formatCode="_ * #,##0.00_ ;_ * \-#,##0.00_ ;_ * &quot;-&quot;??_ ;_ @_ "/>
    <numFmt numFmtId="183" formatCode="#,##0_ ;[Red]\-#,##0\ "/>
    <numFmt numFmtId="184" formatCode="&quot;$&quot;#,##0.00_);[Red]\(&quot;$&quot;#,##0.00\)"/>
    <numFmt numFmtId="185" formatCode="#,##0.0_);\(#,##0.0\)"/>
    <numFmt numFmtId="186" formatCode="&quot;$&quot;\ #,##0_-;[Red]&quot;$&quot;\ #,##0\-"/>
    <numFmt numFmtId="187" formatCode="_-* #,##0_-;\-* #,##0_-;_-* &quot;-&quot;_-;_-@_-"/>
    <numFmt numFmtId="188" formatCode="0.0%"/>
    <numFmt numFmtId="189" formatCode="_(* #,##0.00_);_(* \(#,##0.00\);_(* &quot;-&quot;??_);_(@_)"/>
    <numFmt numFmtId="190" formatCode="\$#,##0.00;\(\$#,##0.00\)"/>
    <numFmt numFmtId="191" formatCode="0.00_ "/>
    <numFmt numFmtId="192" formatCode="#,##0_ "/>
    <numFmt numFmtId="193" formatCode="_-&quot;$&quot;\ * #,##0.00_-;_-&quot;$&quot;\ * #,##0.00\-;_-&quot;$&quot;\ * &quot;-&quot;??_-;_-@_-"/>
    <numFmt numFmtId="194" formatCode="_(&quot;$&quot;* #,##0.00_);_(&quot;$&quot;* \(#,##0.00\);_(&quot;$&quot;* &quot;-&quot;??_);_(@_)"/>
    <numFmt numFmtId="195" formatCode="\$#,##0;\(\$#,##0\)"/>
    <numFmt numFmtId="196" formatCode="#,##0.000000"/>
    <numFmt numFmtId="197" formatCode="_(&quot;$&quot;* #,##0_);_(&quot;$&quot;* \(#,##0\);_(&quot;$&quot;* &quot;-&quot;_);_(@_)"/>
    <numFmt numFmtId="198" formatCode="#,##0;\(#,##0\)"/>
  </numFmts>
  <fonts count="103">
    <font>
      <sz val="11"/>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sz val="11"/>
      <name val="SimSun"/>
      <charset val="134"/>
    </font>
    <font>
      <sz val="20"/>
      <name val="方正小标宋简体"/>
      <charset val="134"/>
    </font>
    <font>
      <sz val="14"/>
      <name val="SimSun"/>
      <charset val="134"/>
    </font>
    <font>
      <b/>
      <sz val="14"/>
      <name val="SimSun"/>
      <charset val="134"/>
    </font>
    <font>
      <sz val="12"/>
      <name val="SimSun"/>
      <charset val="134"/>
    </font>
    <font>
      <b/>
      <sz val="15"/>
      <name val="SimSun"/>
      <charset val="134"/>
    </font>
    <font>
      <sz val="9"/>
      <name val="SimSun"/>
      <charset val="134"/>
    </font>
    <font>
      <sz val="14"/>
      <color indexed="8"/>
      <name val="宋体"/>
      <charset val="134"/>
    </font>
    <font>
      <sz val="12"/>
      <color indexed="8"/>
      <name val="宋体"/>
      <charset val="134"/>
    </font>
    <font>
      <b/>
      <sz val="14"/>
      <name val="宋体"/>
      <charset val="134"/>
    </font>
    <font>
      <sz val="14"/>
      <name val="宋体"/>
      <charset val="134"/>
    </font>
    <font>
      <sz val="12"/>
      <name val="宋体"/>
      <charset val="134"/>
    </font>
    <font>
      <sz val="11"/>
      <name val="宋体"/>
      <charset val="134"/>
    </font>
    <font>
      <b/>
      <sz val="12"/>
      <name val="宋体"/>
      <charset val="134"/>
    </font>
    <font>
      <b/>
      <sz val="14"/>
      <color indexed="8"/>
      <name val="宋体"/>
      <charset val="134"/>
    </font>
    <font>
      <sz val="14"/>
      <color indexed="9"/>
      <name val="宋体"/>
      <charset val="134"/>
    </font>
    <font>
      <sz val="11"/>
      <color theme="1"/>
      <name val="宋体"/>
      <charset val="134"/>
      <scheme val="minor"/>
    </font>
    <font>
      <sz val="20"/>
      <color theme="1"/>
      <name val="方正小标宋简体"/>
      <charset val="134"/>
    </font>
    <font>
      <sz val="20"/>
      <color theme="1"/>
      <name val="方正小标宋_GBK"/>
      <charset val="134"/>
    </font>
    <font>
      <sz val="12"/>
      <color theme="1"/>
      <name val="黑体"/>
      <charset val="134"/>
    </font>
    <font>
      <sz val="12"/>
      <color theme="1"/>
      <name val="宋体"/>
      <charset val="134"/>
      <scheme val="minor"/>
    </font>
    <font>
      <sz val="12"/>
      <name val="宋体"/>
      <charset val="134"/>
      <scheme val="minor"/>
    </font>
    <font>
      <sz val="20"/>
      <color indexed="8"/>
      <name val="方正小标宋简体"/>
      <charset val="134"/>
    </font>
    <font>
      <b/>
      <sz val="10"/>
      <name val="宋体"/>
      <charset val="134"/>
    </font>
    <font>
      <sz val="10"/>
      <name val="宋体"/>
      <charset val="134"/>
    </font>
    <font>
      <sz val="16"/>
      <name val="黑体"/>
      <charset val="134"/>
    </font>
    <font>
      <b/>
      <sz val="18"/>
      <color theme="3"/>
      <name val="宋体"/>
      <charset val="134"/>
      <scheme val="minor"/>
    </font>
    <font>
      <sz val="12"/>
      <color indexed="9"/>
      <name val="宋体"/>
      <charset val="134"/>
    </font>
    <font>
      <b/>
      <sz val="10"/>
      <name val="MS Sans Serif"/>
      <charset val="134"/>
    </font>
    <font>
      <sz val="11"/>
      <color theme="1"/>
      <name val="宋体"/>
      <charset val="0"/>
      <scheme val="minor"/>
    </font>
    <font>
      <b/>
      <sz val="15"/>
      <color indexed="56"/>
      <name val="宋体"/>
      <charset val="134"/>
    </font>
    <font>
      <b/>
      <sz val="11"/>
      <color indexed="8"/>
      <name val="宋体"/>
      <charset val="134"/>
    </font>
    <font>
      <sz val="7"/>
      <name val="Small Fonts"/>
      <charset val="134"/>
    </font>
    <font>
      <b/>
      <sz val="8"/>
      <color indexed="9"/>
      <name val="宋体"/>
      <charset val="134"/>
    </font>
    <font>
      <sz val="11"/>
      <color theme="0"/>
      <name val="宋体"/>
      <charset val="0"/>
      <scheme val="minor"/>
    </font>
    <font>
      <sz val="8"/>
      <name val="Times New Roman"/>
      <charset val="134"/>
    </font>
    <font>
      <sz val="8"/>
      <name val="Arial"/>
      <charset val="134"/>
    </font>
    <font>
      <sz val="11"/>
      <color rgb="FF3F3F76"/>
      <name val="宋体"/>
      <charset val="0"/>
      <scheme val="minor"/>
    </font>
    <font>
      <sz val="10"/>
      <name val="Arial"/>
      <charset val="134"/>
    </font>
    <font>
      <sz val="11"/>
      <color indexed="9"/>
      <name val="宋体"/>
      <charset val="134"/>
    </font>
    <font>
      <sz val="10"/>
      <name val="楷体"/>
      <charset val="134"/>
    </font>
    <font>
      <b/>
      <sz val="10"/>
      <color indexed="9"/>
      <name val="宋体"/>
      <charset val="134"/>
    </font>
    <font>
      <b/>
      <sz val="15"/>
      <color theme="3"/>
      <name val="宋体"/>
      <charset val="134"/>
      <scheme val="minor"/>
    </font>
    <font>
      <b/>
      <sz val="13"/>
      <color theme="3"/>
      <name val="宋体"/>
      <charset val="134"/>
      <scheme val="minor"/>
    </font>
    <font>
      <sz val="10"/>
      <name val="Geneva"/>
      <charset val="134"/>
    </font>
    <font>
      <b/>
      <sz val="11"/>
      <color theme="3"/>
      <name val="宋体"/>
      <charset val="134"/>
      <scheme val="minor"/>
    </font>
    <font>
      <sz val="11"/>
      <color rgb="FF9C0006"/>
      <name val="宋体"/>
      <charset val="0"/>
      <scheme val="minor"/>
    </font>
    <font>
      <sz val="11"/>
      <color indexed="17"/>
      <name val="宋体"/>
      <charset val="134"/>
    </font>
    <font>
      <sz val="11"/>
      <color indexed="20"/>
      <name val="宋体"/>
      <charset val="134"/>
    </font>
    <font>
      <sz val="12"/>
      <color indexed="16"/>
      <name val="宋体"/>
      <charset val="134"/>
    </font>
    <font>
      <sz val="12"/>
      <name val="Times New Roman"/>
      <charset val="134"/>
    </font>
    <font>
      <sz val="10"/>
      <name val="Helv"/>
      <charset val="134"/>
    </font>
    <font>
      <u/>
      <sz val="12"/>
      <color indexed="12"/>
      <name val="宋体"/>
      <charset val="134"/>
    </font>
    <font>
      <sz val="12"/>
      <color indexed="17"/>
      <name val="宋体"/>
      <charset val="134"/>
    </font>
    <font>
      <sz val="11"/>
      <color rgb="FFFF00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3"/>
      <color indexed="56"/>
      <name val="宋体"/>
      <charset val="134"/>
    </font>
    <font>
      <b/>
      <sz val="11"/>
      <color indexed="56"/>
      <name val="宋体"/>
      <charset val="134"/>
    </font>
    <font>
      <sz val="12"/>
      <name val="Helv"/>
      <charset val="134"/>
    </font>
    <font>
      <b/>
      <sz val="11"/>
      <color rgb="FF3F3F3F"/>
      <name val="宋体"/>
      <charset val="0"/>
      <scheme val="minor"/>
    </font>
    <font>
      <sz val="12"/>
      <color indexed="9"/>
      <name val="Helv"/>
      <charset val="134"/>
    </font>
    <font>
      <b/>
      <sz val="11"/>
      <color rgb="FFFA7D00"/>
      <name val="宋体"/>
      <charset val="0"/>
      <scheme val="minor"/>
    </font>
    <font>
      <b/>
      <sz val="11"/>
      <color rgb="FFFFFFFF"/>
      <name val="宋体"/>
      <charset val="0"/>
      <scheme val="minor"/>
    </font>
    <font>
      <sz val="11"/>
      <color rgb="FF006100"/>
      <name val="宋体"/>
      <charset val="0"/>
      <scheme val="minor"/>
    </font>
    <font>
      <b/>
      <sz val="12"/>
      <color indexed="8"/>
      <name val="宋体"/>
      <charset val="134"/>
    </font>
    <font>
      <sz val="11"/>
      <color rgb="FFFA7D00"/>
      <name val="宋体"/>
      <charset val="0"/>
      <scheme val="minor"/>
    </font>
    <font>
      <b/>
      <sz val="11"/>
      <color theme="1"/>
      <name val="宋体"/>
      <charset val="0"/>
      <scheme val="minor"/>
    </font>
    <font>
      <sz val="11"/>
      <color rgb="FF9C6500"/>
      <name val="宋体"/>
      <charset val="0"/>
      <scheme val="minor"/>
    </font>
    <font>
      <b/>
      <sz val="12"/>
      <name val="Arial"/>
      <charset val="134"/>
    </font>
    <font>
      <sz val="10"/>
      <name val="MS Sans Serif"/>
      <charset val="134"/>
    </font>
    <font>
      <sz val="10"/>
      <name val="仿宋_GB2312"/>
      <charset val="134"/>
    </font>
    <font>
      <b/>
      <sz val="10"/>
      <name val="Tms Rmn"/>
      <charset val="134"/>
    </font>
    <font>
      <b/>
      <sz val="11"/>
      <color indexed="63"/>
      <name val="宋体"/>
      <charset val="134"/>
    </font>
    <font>
      <sz val="9"/>
      <name val="宋体"/>
      <charset val="134"/>
    </font>
    <font>
      <b/>
      <sz val="18"/>
      <color indexed="56"/>
      <name val="宋体"/>
      <charset val="134"/>
    </font>
    <font>
      <sz val="11"/>
      <color indexed="60"/>
      <name val="宋体"/>
      <charset val="134"/>
    </font>
    <font>
      <sz val="11"/>
      <color indexed="62"/>
      <name val="宋体"/>
      <charset val="134"/>
    </font>
    <font>
      <b/>
      <sz val="9"/>
      <name val="Arial"/>
      <charset val="134"/>
    </font>
    <font>
      <sz val="10"/>
      <name val="Times New Roman"/>
      <charset val="134"/>
    </font>
    <font>
      <b/>
      <sz val="15"/>
      <color indexed="54"/>
      <name val="宋体"/>
      <charset val="134"/>
    </font>
    <font>
      <b/>
      <sz val="13"/>
      <color indexed="54"/>
      <name val="宋体"/>
      <charset val="134"/>
    </font>
    <font>
      <sz val="10"/>
      <color indexed="8"/>
      <name val="MS Sans Serif"/>
      <charset val="134"/>
    </font>
    <font>
      <b/>
      <sz val="11"/>
      <color indexed="54"/>
      <name val="宋体"/>
      <charset val="134"/>
    </font>
    <font>
      <u/>
      <sz val="11"/>
      <color indexed="52"/>
      <name val="宋体"/>
      <charset val="134"/>
    </font>
    <font>
      <sz val="12"/>
      <color indexed="20"/>
      <name val="宋体"/>
      <charset val="134"/>
    </font>
    <font>
      <b/>
      <sz val="10"/>
      <name val="Arial"/>
      <charset val="134"/>
    </font>
    <font>
      <b/>
      <sz val="14"/>
      <name val="楷体"/>
      <charset val="134"/>
    </font>
    <font>
      <b/>
      <sz val="18"/>
      <color indexed="62"/>
      <name val="宋体"/>
      <charset val="134"/>
    </font>
    <font>
      <i/>
      <sz val="11"/>
      <color indexed="23"/>
      <name val="宋体"/>
      <charset val="134"/>
    </font>
    <font>
      <b/>
      <sz val="11"/>
      <color indexed="52"/>
      <name val="宋体"/>
      <charset val="134"/>
    </font>
    <font>
      <b/>
      <sz val="18"/>
      <color indexed="54"/>
      <name val="宋体"/>
      <charset val="134"/>
    </font>
    <font>
      <u/>
      <sz val="10"/>
      <color indexed="12"/>
      <name val="Times"/>
      <charset val="134"/>
    </font>
    <font>
      <sz val="11"/>
      <color indexed="52"/>
      <name val="宋体"/>
      <charset val="134"/>
    </font>
    <font>
      <b/>
      <sz val="11"/>
      <color indexed="9"/>
      <name val="宋体"/>
      <charset val="134"/>
    </font>
    <font>
      <u/>
      <sz val="12"/>
      <color indexed="36"/>
      <name val="宋体"/>
      <charset val="134"/>
    </font>
    <font>
      <sz val="11"/>
      <color indexed="10"/>
      <name val="宋体"/>
      <charset val="134"/>
    </font>
    <font>
      <sz val="12"/>
      <name val="Courier"/>
      <charset val="134"/>
    </font>
  </fonts>
  <fills count="70">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rgb="FFC0C0C0"/>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6" tint="0.799981688894314"/>
        <bgColor indexed="64"/>
      </patternFill>
    </fill>
    <fill>
      <patternFill patternType="solid">
        <fgColor indexed="49"/>
        <bgColor indexed="64"/>
      </patternFill>
    </fill>
    <fill>
      <patternFill patternType="solid">
        <fgColor theme="4" tint="0.799981688894314"/>
        <bgColor indexed="64"/>
      </patternFill>
    </fill>
    <fill>
      <patternFill patternType="mediumGray">
        <fgColor indexed="22"/>
      </patternFill>
    </fill>
    <fill>
      <patternFill patternType="solid">
        <fgColor theme="6" tint="0.599993896298105"/>
        <bgColor indexed="64"/>
      </patternFill>
    </fill>
    <fill>
      <patternFill patternType="solid">
        <fgColor indexed="26"/>
        <bgColor indexed="64"/>
      </patternFill>
    </fill>
    <fill>
      <patternFill patternType="solid">
        <fgColor indexed="51"/>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indexed="54"/>
        <bgColor indexed="64"/>
      </patternFill>
    </fill>
    <fill>
      <patternFill patternType="solid">
        <fgColor theme="6"/>
        <bgColor indexed="64"/>
      </patternFill>
    </fill>
    <fill>
      <patternFill patternType="solid">
        <fgColor indexed="10"/>
        <bgColor indexed="64"/>
      </patternFill>
    </fill>
    <fill>
      <patternFill patternType="solid">
        <fgColor theme="4"/>
        <bgColor indexed="64"/>
      </patternFill>
    </fill>
    <fill>
      <patternFill patternType="solid">
        <fgColor theme="4" tint="0.399975585192419"/>
        <bgColor indexed="64"/>
      </patternFill>
    </fill>
    <fill>
      <patternFill patternType="solid">
        <fgColor indexed="55"/>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indexed="31"/>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2"/>
        <bgColor indexed="64"/>
      </patternFill>
    </fill>
    <fill>
      <patternFill patternType="solid">
        <fgColor theme="5" tint="0.599993896298105"/>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29"/>
        <bgColor indexed="64"/>
      </patternFill>
    </fill>
    <fill>
      <patternFill patternType="solid">
        <fgColor theme="7" tint="0.799981688894314"/>
        <bgColor indexed="64"/>
      </patternFill>
    </fill>
    <fill>
      <patternFill patternType="solid">
        <fgColor indexed="15"/>
        <bgColor indexed="64"/>
      </patternFill>
    </fill>
    <fill>
      <patternFill patternType="solid">
        <fgColor rgb="FFF2F2F2"/>
        <bgColor indexed="64"/>
      </patternFill>
    </fill>
    <fill>
      <patternFill patternType="solid">
        <fgColor theme="8"/>
        <bgColor indexed="64"/>
      </patternFill>
    </fill>
    <fill>
      <patternFill patternType="solid">
        <fgColor indexed="12"/>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lightUp">
        <fgColor indexed="9"/>
        <bgColor indexed="29"/>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25"/>
        <bgColor indexed="64"/>
      </patternFill>
    </fill>
    <fill>
      <patternFill patternType="gray0625"/>
    </fill>
    <fill>
      <patternFill patternType="solid">
        <fgColor indexed="11"/>
        <bgColor indexed="64"/>
      </patternFill>
    </fill>
    <fill>
      <patternFill patternType="solid">
        <fgColor indexed="43"/>
        <bgColor indexed="64"/>
      </patternFill>
    </fill>
    <fill>
      <patternFill patternType="solid">
        <fgColor indexed="14"/>
        <bgColor indexed="64"/>
      </patternFill>
    </fill>
    <fill>
      <patternFill patternType="solid">
        <fgColor indexed="46"/>
        <bgColor indexed="64"/>
      </patternFill>
    </fill>
    <fill>
      <patternFill patternType="solid">
        <fgColor indexed="36"/>
        <bgColor indexed="64"/>
      </patternFill>
    </fill>
    <fill>
      <patternFill patternType="solid">
        <fgColor indexed="30"/>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right/>
      <top/>
      <bottom style="thick">
        <color indexed="62"/>
      </bottom>
      <diagonal/>
    </border>
    <border>
      <left/>
      <right/>
      <top style="thin">
        <color indexed="62"/>
      </top>
      <bottom style="double">
        <color indexed="62"/>
      </bottom>
      <diagonal/>
    </border>
    <border>
      <left/>
      <right/>
      <top style="medium">
        <color indexed="9"/>
      </top>
      <bottom style="medium">
        <color indexed="9"/>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right/>
      <top/>
      <bottom style="medium">
        <color theme="4"/>
      </bottom>
      <diagonal/>
    </border>
    <border>
      <left/>
      <right/>
      <top/>
      <bottom style="thick">
        <color indexed="22"/>
      </bottom>
      <diagonal/>
    </border>
    <border>
      <left/>
      <right/>
      <top/>
      <bottom style="medium">
        <color theme="4" tint="0.49998474074526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11"/>
      </top>
      <bottom style="double">
        <color indexed="11"/>
      </bottom>
      <diagonal/>
    </border>
    <border>
      <left/>
      <right/>
      <top/>
      <bottom style="double">
        <color rgb="FFFF8001"/>
      </bottom>
      <diagonal/>
    </border>
    <border>
      <left/>
      <right/>
      <top style="thin">
        <color theme="4"/>
      </top>
      <bottom style="double">
        <color theme="4"/>
      </bottom>
      <diagonal/>
    </border>
    <border>
      <left/>
      <right/>
      <top style="thin">
        <color auto="1"/>
      </top>
      <bottom style="thin">
        <color auto="1"/>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3">
    <xf numFmtId="0" fontId="0" fillId="0" borderId="0">
      <alignment vertical="center"/>
    </xf>
    <xf numFmtId="42" fontId="20" fillId="0" borderId="0" applyFont="0" applyFill="0" applyBorder="0" applyAlignment="0" applyProtection="0">
      <alignment vertical="center"/>
    </xf>
    <xf numFmtId="44" fontId="20" fillId="0" borderId="0" applyFont="0" applyFill="0" applyBorder="0" applyAlignment="0" applyProtection="0">
      <alignment vertical="center"/>
    </xf>
    <xf numFmtId="0" fontId="48" fillId="0" borderId="0">
      <alignment vertical="center"/>
    </xf>
    <xf numFmtId="0" fontId="44" fillId="0" borderId="13" applyNumberFormat="0" applyFill="0" applyProtection="0">
      <alignment horizontal="center" vertical="center"/>
    </xf>
    <xf numFmtId="0" fontId="43" fillId="21" borderId="0" applyNumberFormat="0" applyBorder="0" applyAlignment="0" applyProtection="0">
      <alignment vertical="center"/>
    </xf>
    <xf numFmtId="0" fontId="41" fillId="17" borderId="12" applyNumberFormat="0" applyAlignment="0" applyProtection="0">
      <alignment vertical="center"/>
    </xf>
    <xf numFmtId="0" fontId="31" fillId="9" borderId="0" applyNumberFormat="0" applyBorder="0" applyAlignment="0" applyProtection="0">
      <alignment vertical="center"/>
    </xf>
    <xf numFmtId="0" fontId="35" fillId="0" borderId="10" applyNumberFormat="0" applyFill="0" applyAlignment="0" applyProtection="0">
      <alignment vertical="center"/>
    </xf>
    <xf numFmtId="0" fontId="33" fillId="8" borderId="0" applyNumberFormat="0" applyBorder="0" applyAlignment="0" applyProtection="0">
      <alignment vertical="center"/>
    </xf>
    <xf numFmtId="9" fontId="15" fillId="0" borderId="0" applyFont="0" applyFill="0" applyBorder="0" applyAlignment="0" applyProtection="0">
      <alignment vertical="center"/>
    </xf>
    <xf numFmtId="0" fontId="39" fillId="0" borderId="0">
      <alignment horizontal="center" vertical="center" wrapText="1"/>
      <protection locked="0"/>
    </xf>
    <xf numFmtId="0" fontId="51" fillId="33" borderId="0" applyNumberFormat="0" applyBorder="0" applyAlignment="0" applyProtection="0">
      <alignment vertical="center"/>
    </xf>
    <xf numFmtId="0" fontId="31" fillId="19" borderId="0" applyNumberFormat="0" applyBorder="0" applyAlignment="0" applyProtection="0">
      <alignment vertical="center"/>
    </xf>
    <xf numFmtId="0" fontId="12" fillId="6" borderId="0" applyNumberFormat="0" applyBorder="0" applyAlignment="0" applyProtection="0">
      <alignment vertical="center"/>
    </xf>
    <xf numFmtId="0" fontId="15" fillId="0" borderId="0">
      <alignment vertical="center"/>
    </xf>
    <xf numFmtId="41" fontId="2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lignment vertical="center"/>
    </xf>
    <xf numFmtId="0" fontId="48" fillId="0" borderId="0">
      <alignment vertical="center"/>
    </xf>
    <xf numFmtId="0" fontId="0" fillId="0" borderId="0">
      <alignment vertical="center"/>
    </xf>
    <xf numFmtId="0" fontId="33" fillId="12" borderId="0" applyNumberFormat="0" applyBorder="0" applyAlignment="0" applyProtection="0">
      <alignment vertical="center"/>
    </xf>
    <xf numFmtId="0" fontId="50" fillId="31" borderId="0" applyNumberFormat="0" applyBorder="0" applyAlignment="0" applyProtection="0">
      <alignment vertical="center"/>
    </xf>
    <xf numFmtId="43" fontId="0" fillId="0" borderId="0" applyFont="0" applyFill="0" applyBorder="0" applyAlignment="0" applyProtection="0">
      <alignment vertical="center"/>
    </xf>
    <xf numFmtId="0" fontId="38" fillId="25" borderId="0" applyNumberFormat="0" applyBorder="0" applyAlignment="0" applyProtection="0">
      <alignment vertical="center"/>
    </xf>
    <xf numFmtId="0" fontId="31" fillId="36" borderId="0" applyNumberFormat="0" applyBorder="0" applyAlignment="0" applyProtection="0">
      <alignment vertical="center"/>
    </xf>
    <xf numFmtId="181" fontId="42" fillId="0" borderId="13" applyFill="0" applyProtection="0">
      <alignment horizontal="right" vertical="center"/>
    </xf>
    <xf numFmtId="0" fontId="43" fillId="36" borderId="0" applyNumberFormat="0" applyBorder="0" applyAlignment="0" applyProtection="0">
      <alignment vertical="center"/>
    </xf>
    <xf numFmtId="0" fontId="31" fillId="24" borderId="0" applyNumberFormat="0" applyBorder="0" applyAlignment="0" applyProtection="0">
      <alignment vertical="center"/>
    </xf>
    <xf numFmtId="0" fontId="51" fillId="39" borderId="0" applyNumberFormat="0" applyBorder="0" applyAlignment="0" applyProtection="0">
      <alignment vertical="center"/>
    </xf>
    <xf numFmtId="0" fontId="40" fillId="13" borderId="1" applyNumberFormat="0" applyBorder="0" applyAlignment="0" applyProtection="0">
      <alignment vertical="center"/>
    </xf>
    <xf numFmtId="0" fontId="59" fillId="0" borderId="0" applyNumberFormat="0" applyFill="0" applyBorder="0" applyAlignment="0" applyProtection="0">
      <alignment vertical="center"/>
    </xf>
    <xf numFmtId="9" fontId="15" fillId="0" borderId="0" applyFont="0" applyFill="0" applyBorder="0" applyAlignment="0" applyProtection="0">
      <alignment vertical="center"/>
    </xf>
    <xf numFmtId="0" fontId="43" fillId="38" borderId="0" applyNumberFormat="0" applyBorder="0" applyAlignment="0" applyProtection="0">
      <alignment vertical="center"/>
    </xf>
    <xf numFmtId="0" fontId="53" fillId="35" borderId="0" applyNumberFormat="0" applyBorder="0" applyAlignment="0" applyProtection="0">
      <alignment vertical="center"/>
    </xf>
    <xf numFmtId="0" fontId="31" fillId="19" borderId="0" applyNumberFormat="0" applyBorder="0" applyAlignment="0" applyProtection="0">
      <alignment vertical="center"/>
    </xf>
    <xf numFmtId="0" fontId="61" fillId="0" borderId="0" applyNumberFormat="0" applyFill="0" applyBorder="0" applyAlignment="0" applyProtection="0">
      <alignment vertical="center"/>
    </xf>
    <xf numFmtId="0" fontId="54" fillId="0" borderId="0">
      <alignment vertical="center"/>
    </xf>
    <xf numFmtId="0" fontId="20" fillId="5" borderId="7" applyNumberFormat="0" applyFont="0" applyAlignment="0" applyProtection="0">
      <alignment vertical="center"/>
    </xf>
    <xf numFmtId="0" fontId="43" fillId="40" borderId="0" applyNumberFormat="0" applyBorder="0" applyAlignment="0" applyProtection="0">
      <alignment vertical="center"/>
    </xf>
    <xf numFmtId="0" fontId="31" fillId="37" borderId="0" applyNumberFormat="0" applyBorder="0" applyAlignment="0" applyProtection="0">
      <alignment vertical="center"/>
    </xf>
    <xf numFmtId="0" fontId="31" fillId="36" borderId="0" applyNumberFormat="0" applyBorder="0" applyAlignment="0" applyProtection="0">
      <alignment vertical="center"/>
    </xf>
    <xf numFmtId="0" fontId="38" fillId="16" borderId="0" applyNumberFormat="0" applyBorder="0" applyAlignment="0" applyProtection="0">
      <alignment vertical="center"/>
    </xf>
    <xf numFmtId="0" fontId="31" fillId="24" borderId="0" applyNumberFormat="0" applyBorder="0" applyAlignment="0" applyProtection="0">
      <alignment vertical="center"/>
    </xf>
    <xf numFmtId="9" fontId="15" fillId="0" borderId="0" applyFont="0" applyFill="0" applyBorder="0" applyAlignment="0" applyProtection="0">
      <alignment vertical="center"/>
    </xf>
    <xf numFmtId="0" fontId="4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5" fillId="0" borderId="0">
      <alignment vertical="center"/>
    </xf>
    <xf numFmtId="0" fontId="15" fillId="0" borderId="0">
      <alignment vertical="center"/>
    </xf>
    <xf numFmtId="0" fontId="43" fillId="35" borderId="0" applyNumberFormat="0" applyBorder="0" applyAlignment="0" applyProtection="0">
      <alignment vertical="center"/>
    </xf>
    <xf numFmtId="0" fontId="30" fillId="0" borderId="0" applyNumberFormat="0" applyFill="0" applyBorder="0" applyAlignment="0" applyProtection="0">
      <alignment vertical="center"/>
    </xf>
    <xf numFmtId="0" fontId="31" fillId="37" borderId="0" applyNumberFormat="0" applyBorder="0" applyAlignment="0" applyProtection="0">
      <alignment vertical="center"/>
    </xf>
    <xf numFmtId="0" fontId="60" fillId="0" borderId="0" applyNumberFormat="0" applyFill="0" applyBorder="0" applyAlignment="0" applyProtection="0">
      <alignment vertical="center"/>
    </xf>
    <xf numFmtId="0" fontId="34" fillId="0" borderId="9" applyNumberFormat="0" applyFill="0" applyAlignment="0" applyProtection="0">
      <alignment vertical="center"/>
    </xf>
    <xf numFmtId="9" fontId="15" fillId="0" borderId="0" applyFont="0" applyFill="0" applyBorder="0" applyAlignment="0" applyProtection="0">
      <alignment vertical="center"/>
    </xf>
    <xf numFmtId="0" fontId="46" fillId="0" borderId="14" applyNumberFormat="0" applyFill="0" applyAlignment="0" applyProtection="0">
      <alignment vertical="center"/>
    </xf>
    <xf numFmtId="0" fontId="52" fillId="35" borderId="0" applyNumberFormat="0" applyBorder="0" applyAlignment="0" applyProtection="0">
      <alignment vertical="center"/>
    </xf>
    <xf numFmtId="0" fontId="54" fillId="0" borderId="0">
      <alignment vertical="center"/>
    </xf>
    <xf numFmtId="0" fontId="43" fillId="35" borderId="0" applyNumberFormat="0" applyBorder="0" applyAlignment="0" applyProtection="0">
      <alignment vertical="center"/>
    </xf>
    <xf numFmtId="9" fontId="15" fillId="0" borderId="0" applyFont="0" applyFill="0" applyBorder="0" applyAlignment="0" applyProtection="0">
      <alignment vertical="center"/>
    </xf>
    <xf numFmtId="0" fontId="47" fillId="0" borderId="14" applyNumberFormat="0" applyFill="0" applyAlignment="0" applyProtection="0">
      <alignment vertical="center"/>
    </xf>
    <xf numFmtId="0" fontId="38" fillId="23" borderId="0" applyNumberFormat="0" applyBorder="0" applyAlignment="0" applyProtection="0">
      <alignment vertical="center"/>
    </xf>
    <xf numFmtId="0" fontId="31" fillId="19" borderId="0" applyNumberFormat="0" applyBorder="0" applyAlignment="0" applyProtection="0">
      <alignment vertical="center"/>
    </xf>
    <xf numFmtId="0" fontId="31" fillId="36" borderId="0" applyNumberFormat="0" applyBorder="0" applyAlignment="0" applyProtection="0">
      <alignment vertical="center"/>
    </xf>
    <xf numFmtId="9" fontId="15" fillId="0" borderId="0" applyFont="0" applyFill="0" applyBorder="0" applyAlignment="0" applyProtection="0">
      <alignment vertical="center"/>
    </xf>
    <xf numFmtId="0" fontId="49" fillId="0" borderId="16" applyNumberFormat="0" applyFill="0" applyAlignment="0" applyProtection="0">
      <alignment vertical="center"/>
    </xf>
    <xf numFmtId="0" fontId="31" fillId="36" borderId="0" applyNumberFormat="0" applyBorder="0" applyAlignment="0" applyProtection="0">
      <alignment vertical="center"/>
    </xf>
    <xf numFmtId="0" fontId="38" fillId="18" borderId="0" applyNumberFormat="0" applyBorder="0" applyAlignment="0" applyProtection="0">
      <alignment vertical="center"/>
    </xf>
    <xf numFmtId="0" fontId="65" fillId="43" borderId="18" applyNumberFormat="0" applyAlignment="0" applyProtection="0">
      <alignment vertical="center"/>
    </xf>
    <xf numFmtId="0" fontId="67" fillId="43" borderId="12" applyNumberFormat="0" applyAlignment="0" applyProtection="0">
      <alignment vertical="center"/>
    </xf>
    <xf numFmtId="0" fontId="0" fillId="37" borderId="0" applyNumberFormat="0" applyBorder="0" applyAlignment="0" applyProtection="0">
      <alignment vertical="center"/>
    </xf>
    <xf numFmtId="0" fontId="68" fillId="47" borderId="19" applyNumberFormat="0" applyAlignment="0" applyProtection="0">
      <alignment vertical="center"/>
    </xf>
    <xf numFmtId="0" fontId="33" fillId="49" borderId="0" applyNumberFormat="0" applyBorder="0" applyAlignment="0" applyProtection="0">
      <alignment vertical="center"/>
    </xf>
    <xf numFmtId="0" fontId="38" fillId="27" borderId="0" applyNumberFormat="0" applyBorder="0" applyAlignment="0" applyProtection="0">
      <alignment vertical="center"/>
    </xf>
    <xf numFmtId="0" fontId="15" fillId="0" borderId="0">
      <alignment vertical="center"/>
    </xf>
    <xf numFmtId="0" fontId="32" fillId="0" borderId="8">
      <alignment horizontal="center" vertical="center"/>
    </xf>
    <xf numFmtId="0" fontId="71" fillId="0" borderId="21" applyNumberFormat="0" applyFill="0" applyAlignment="0" applyProtection="0">
      <alignment vertical="center"/>
    </xf>
    <xf numFmtId="0" fontId="43" fillId="38" borderId="0" applyNumberFormat="0" applyBorder="0" applyAlignment="0" applyProtection="0">
      <alignment vertical="center"/>
    </xf>
    <xf numFmtId="0" fontId="72" fillId="0" borderId="22" applyNumberFormat="0" applyFill="0" applyAlignment="0" applyProtection="0">
      <alignment vertical="center"/>
    </xf>
    <xf numFmtId="0" fontId="69" fillId="50" borderId="0" applyNumberFormat="0" applyBorder="0" applyAlignment="0" applyProtection="0">
      <alignment vertical="center"/>
    </xf>
    <xf numFmtId="0" fontId="0" fillId="33" borderId="0" applyNumberFormat="0" applyBorder="0" applyAlignment="0" applyProtection="0">
      <alignment vertical="center"/>
    </xf>
    <xf numFmtId="0" fontId="73" fillId="54" borderId="0" applyNumberFormat="0" applyBorder="0" applyAlignment="0" applyProtection="0">
      <alignment vertical="center"/>
    </xf>
    <xf numFmtId="0" fontId="33" fillId="46" borderId="0" applyNumberFormat="0" applyBorder="0" applyAlignment="0" applyProtection="0">
      <alignment vertical="center"/>
    </xf>
    <xf numFmtId="0" fontId="38" fillId="22" borderId="0" applyNumberFormat="0" applyBorder="0" applyAlignment="0" applyProtection="0">
      <alignment vertical="center"/>
    </xf>
    <xf numFmtId="0" fontId="15" fillId="0" borderId="0">
      <alignment vertical="center"/>
    </xf>
    <xf numFmtId="0" fontId="42" fillId="0" borderId="6" applyNumberFormat="0" applyFill="0" applyProtection="0">
      <alignment horizontal="right" vertical="center"/>
    </xf>
    <xf numFmtId="0" fontId="33" fillId="10" borderId="0" applyNumberFormat="0" applyBorder="0" applyAlignment="0" applyProtection="0">
      <alignment vertical="center"/>
    </xf>
    <xf numFmtId="0" fontId="12" fillId="13" borderId="0" applyNumberFormat="0" applyBorder="0" applyAlignment="0" applyProtection="0">
      <alignment vertical="center"/>
    </xf>
    <xf numFmtId="0" fontId="33" fillId="15" borderId="0" applyNumberFormat="0" applyBorder="0" applyAlignment="0" applyProtection="0">
      <alignment vertical="center"/>
    </xf>
    <xf numFmtId="0" fontId="33" fillId="28" borderId="0" applyNumberFormat="0" applyBorder="0" applyAlignment="0" applyProtection="0">
      <alignment vertical="center"/>
    </xf>
    <xf numFmtId="0" fontId="33" fillId="34" borderId="0" applyNumberFormat="0" applyBorder="0" applyAlignment="0" applyProtection="0">
      <alignment vertical="center"/>
    </xf>
    <xf numFmtId="0" fontId="12" fillId="6" borderId="0" applyNumberFormat="0" applyBorder="0" applyAlignment="0" applyProtection="0">
      <alignment vertical="center"/>
    </xf>
    <xf numFmtId="0" fontId="38" fillId="20" borderId="0" applyNumberFormat="0" applyBorder="0" applyAlignment="0" applyProtection="0">
      <alignment vertical="center"/>
    </xf>
    <xf numFmtId="0" fontId="57" fillId="33" borderId="0" applyNumberFormat="0" applyBorder="0" applyAlignment="0" applyProtection="0">
      <alignment vertical="center"/>
    </xf>
    <xf numFmtId="0" fontId="12" fillId="6" borderId="0" applyNumberFormat="0" applyBorder="0" applyAlignment="0" applyProtection="0">
      <alignment vertical="center"/>
    </xf>
    <xf numFmtId="0" fontId="15" fillId="0" borderId="0" applyNumberFormat="0" applyFont="0" applyFill="0" applyBorder="0" applyAlignment="0" applyProtection="0">
      <alignment horizontal="left" vertical="center"/>
    </xf>
    <xf numFmtId="0" fontId="38" fillId="26" borderId="0" applyNumberFormat="0" applyBorder="0" applyAlignment="0" applyProtection="0">
      <alignment vertical="center"/>
    </xf>
    <xf numFmtId="0" fontId="33" fillId="41" borderId="0" applyNumberFormat="0" applyBorder="0" applyAlignment="0" applyProtection="0">
      <alignment vertical="center"/>
    </xf>
    <xf numFmtId="0" fontId="33" fillId="30" borderId="0" applyNumberFormat="0" applyBorder="0" applyAlignment="0" applyProtection="0">
      <alignment vertical="center"/>
    </xf>
    <xf numFmtId="0" fontId="38" fillId="44" borderId="0" applyNumberFormat="0" applyBorder="0" applyAlignment="0" applyProtection="0">
      <alignment vertical="center"/>
    </xf>
    <xf numFmtId="0" fontId="43" fillId="6" borderId="0" applyNumberFormat="0" applyBorder="0" applyAlignment="0" applyProtection="0">
      <alignment vertical="center"/>
    </xf>
    <xf numFmtId="0" fontId="33" fillId="48" borderId="0" applyNumberFormat="0" applyBorder="0" applyAlignment="0" applyProtection="0">
      <alignment vertical="center"/>
    </xf>
    <xf numFmtId="0" fontId="31" fillId="36" borderId="0" applyNumberFormat="0" applyBorder="0" applyAlignment="0" applyProtection="0">
      <alignment vertical="center"/>
    </xf>
    <xf numFmtId="0" fontId="34" fillId="0" borderId="9" applyNumberFormat="0" applyFill="0" applyAlignment="0" applyProtection="0">
      <alignment vertical="center"/>
    </xf>
    <xf numFmtId="0" fontId="38" fillId="52" borderId="0" applyNumberFormat="0" applyBorder="0" applyAlignment="0" applyProtection="0">
      <alignment vertical="center"/>
    </xf>
    <xf numFmtId="0" fontId="38" fillId="53" borderId="0" applyNumberFormat="0" applyBorder="0" applyAlignment="0" applyProtection="0">
      <alignment vertical="center"/>
    </xf>
    <xf numFmtId="0" fontId="55" fillId="0" borderId="0">
      <alignment vertical="center"/>
    </xf>
    <xf numFmtId="0" fontId="33" fillId="32" borderId="0" applyNumberFormat="0" applyBorder="0" applyAlignment="0" applyProtection="0">
      <alignment vertical="center"/>
    </xf>
    <xf numFmtId="0" fontId="31" fillId="36" borderId="0" applyNumberFormat="0" applyBorder="0" applyAlignment="0" applyProtection="0">
      <alignment vertical="center"/>
    </xf>
    <xf numFmtId="0" fontId="34" fillId="0" borderId="9" applyNumberFormat="0" applyFill="0" applyAlignment="0" applyProtection="0">
      <alignment vertical="center"/>
    </xf>
    <xf numFmtId="0" fontId="38" fillId="55" borderId="0" applyNumberFormat="0" applyBorder="0" applyAlignment="0" applyProtection="0">
      <alignment vertical="center"/>
    </xf>
    <xf numFmtId="0" fontId="48" fillId="0" borderId="0">
      <alignment vertical="center"/>
    </xf>
    <xf numFmtId="0" fontId="15" fillId="0" borderId="0">
      <alignment vertical="center"/>
    </xf>
    <xf numFmtId="0" fontId="12" fillId="13" borderId="0" applyNumberFormat="0" applyBorder="0" applyAlignment="0" applyProtection="0">
      <alignment vertical="center"/>
    </xf>
    <xf numFmtId="0" fontId="54" fillId="0" borderId="0">
      <alignment vertical="center"/>
    </xf>
    <xf numFmtId="0" fontId="55" fillId="0" borderId="0">
      <alignment vertical="center"/>
    </xf>
    <xf numFmtId="0" fontId="55" fillId="0" borderId="0">
      <alignment vertical="center"/>
    </xf>
    <xf numFmtId="0" fontId="54" fillId="0" borderId="0">
      <alignment vertical="center"/>
    </xf>
    <xf numFmtId="0" fontId="48" fillId="0" borderId="0">
      <alignment vertical="center"/>
    </xf>
    <xf numFmtId="0" fontId="12" fillId="13" borderId="0" applyNumberFormat="0" applyBorder="0" applyAlignment="0" applyProtection="0">
      <alignment vertical="center"/>
    </xf>
    <xf numFmtId="9" fontId="15" fillId="0" borderId="0" applyFont="0" applyFill="0" applyBorder="0" applyAlignment="0" applyProtection="0">
      <alignment vertical="center"/>
    </xf>
    <xf numFmtId="0" fontId="48"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48" fillId="0" borderId="0">
      <alignment vertical="center"/>
    </xf>
    <xf numFmtId="9" fontId="15" fillId="0" borderId="0" applyFont="0" applyFill="0" applyBorder="0" applyAlignment="0" applyProtection="0">
      <alignment vertical="center"/>
    </xf>
    <xf numFmtId="49" fontId="15" fillId="0" borderId="0" applyFont="0" applyFill="0" applyBorder="0" applyAlignment="0" applyProtection="0">
      <alignment vertical="center"/>
    </xf>
    <xf numFmtId="0" fontId="0" fillId="0" borderId="0">
      <alignment vertical="center"/>
    </xf>
    <xf numFmtId="0" fontId="54" fillId="0" borderId="0">
      <alignment vertical="center"/>
    </xf>
    <xf numFmtId="0" fontId="48" fillId="0" borderId="0">
      <alignment vertical="center"/>
    </xf>
    <xf numFmtId="0" fontId="15" fillId="0" borderId="0">
      <alignment vertical="center"/>
    </xf>
    <xf numFmtId="0" fontId="12" fillId="13" borderId="0" applyNumberFormat="0" applyBorder="0" applyAlignment="0" applyProtection="0">
      <alignment vertical="center"/>
    </xf>
    <xf numFmtId="0" fontId="48" fillId="0" borderId="0">
      <alignment vertical="center"/>
    </xf>
    <xf numFmtId="9" fontId="15" fillId="0" borderId="0" applyFont="0" applyFill="0" applyBorder="0" applyAlignment="0" applyProtection="0">
      <alignment vertical="center"/>
    </xf>
    <xf numFmtId="0" fontId="48" fillId="0" borderId="0">
      <alignment vertical="center"/>
    </xf>
    <xf numFmtId="49" fontId="15" fillId="0" borderId="0" applyFont="0" applyFill="0" applyBorder="0" applyAlignment="0" applyProtection="0">
      <alignment vertical="center"/>
    </xf>
    <xf numFmtId="0" fontId="56" fillId="0" borderId="0" applyNumberFormat="0" applyFill="0" applyBorder="0" applyAlignment="0" applyProtection="0">
      <alignment vertical="top"/>
      <protection locked="0"/>
    </xf>
    <xf numFmtId="0" fontId="31" fillId="19" borderId="0" applyNumberFormat="0" applyBorder="0" applyAlignment="0" applyProtection="0">
      <alignment vertical="center"/>
    </xf>
    <xf numFmtId="0" fontId="48" fillId="0" borderId="0">
      <alignment vertical="center"/>
    </xf>
    <xf numFmtId="0" fontId="31" fillId="37" borderId="0" applyNumberFormat="0" applyBorder="0" applyAlignment="0" applyProtection="0">
      <alignment vertical="center"/>
    </xf>
    <xf numFmtId="0" fontId="48" fillId="0" borderId="0">
      <alignment vertical="center"/>
    </xf>
    <xf numFmtId="0" fontId="48" fillId="0" borderId="0">
      <alignment vertical="center"/>
    </xf>
    <xf numFmtId="10" fontId="15" fillId="0" borderId="0" applyFont="0" applyFill="0" applyBorder="0" applyAlignment="0" applyProtection="0">
      <alignment vertical="center"/>
    </xf>
    <xf numFmtId="9" fontId="15" fillId="0" borderId="0" applyFont="0" applyFill="0" applyBorder="0" applyAlignment="0" applyProtection="0">
      <alignment vertical="center"/>
    </xf>
    <xf numFmtId="0" fontId="48" fillId="0" borderId="0">
      <alignment vertical="center"/>
    </xf>
    <xf numFmtId="0" fontId="62" fillId="0" borderId="15" applyNumberFormat="0" applyFill="0" applyAlignment="0" applyProtection="0">
      <alignment vertical="center"/>
    </xf>
    <xf numFmtId="0" fontId="48" fillId="0" borderId="0">
      <alignment vertical="center"/>
    </xf>
    <xf numFmtId="0" fontId="48" fillId="0" borderId="0">
      <alignment vertical="center"/>
    </xf>
    <xf numFmtId="0" fontId="56" fillId="0" borderId="0" applyNumberFormat="0" applyFill="0" applyBorder="0" applyAlignment="0" applyProtection="0">
      <alignment vertical="top"/>
      <protection locked="0"/>
    </xf>
    <xf numFmtId="0" fontId="31" fillId="19" borderId="0" applyNumberFormat="0" applyBorder="0" applyAlignment="0" applyProtection="0">
      <alignment vertical="center"/>
    </xf>
    <xf numFmtId="0" fontId="48" fillId="0" borderId="0">
      <alignment vertical="center"/>
    </xf>
    <xf numFmtId="0" fontId="42" fillId="0" borderId="0">
      <alignment vertical="center"/>
    </xf>
    <xf numFmtId="0" fontId="31" fillId="9" borderId="0" applyNumberFormat="0" applyBorder="0" applyAlignment="0" applyProtection="0">
      <alignment vertical="center"/>
    </xf>
    <xf numFmtId="0" fontId="54" fillId="0" borderId="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43" fillId="60" borderId="0" applyNumberFormat="0" applyBorder="0" applyAlignment="0" applyProtection="0">
      <alignment vertical="center"/>
    </xf>
    <xf numFmtId="0" fontId="0" fillId="29" borderId="0" applyNumberFormat="0" applyBorder="0" applyAlignment="0" applyProtection="0">
      <alignment vertical="center"/>
    </xf>
    <xf numFmtId="0" fontId="12" fillId="2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43" fillId="7" borderId="0" applyNumberFormat="0" applyBorder="0" applyAlignment="0" applyProtection="0">
      <alignment vertical="center"/>
    </xf>
    <xf numFmtId="0" fontId="15"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0" borderId="0">
      <alignment vertical="center"/>
    </xf>
    <xf numFmtId="0" fontId="0" fillId="39" borderId="0" applyNumberFormat="0" applyBorder="0" applyAlignment="0" applyProtection="0">
      <alignment vertical="center"/>
    </xf>
    <xf numFmtId="178" fontId="15" fillId="0" borderId="0" applyFont="0" applyFill="0" applyBorder="0" applyAlignment="0" applyProtection="0">
      <alignment vertical="center"/>
    </xf>
    <xf numFmtId="0" fontId="15" fillId="0" borderId="0">
      <alignment vertical="center"/>
    </xf>
    <xf numFmtId="0" fontId="0" fillId="39" borderId="0" applyNumberFormat="0" applyBorder="0" applyAlignment="0" applyProtection="0">
      <alignment vertical="center"/>
    </xf>
    <xf numFmtId="0" fontId="15" fillId="0" borderId="0">
      <alignment vertical="center"/>
    </xf>
    <xf numFmtId="0" fontId="0" fillId="61" borderId="0" applyNumberFormat="0" applyBorder="0" applyAlignment="0" applyProtection="0">
      <alignment vertical="center"/>
    </xf>
    <xf numFmtId="0" fontId="31" fillId="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12" fillId="13" borderId="0" applyNumberFormat="0" applyBorder="0" applyAlignment="0" applyProtection="0">
      <alignment vertical="center"/>
    </xf>
    <xf numFmtId="0" fontId="0" fillId="7" borderId="0" applyNumberFormat="0" applyBorder="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76" fillId="0" borderId="1">
      <alignment horizontal="left" vertical="center"/>
    </xf>
    <xf numFmtId="0" fontId="0" fillId="37" borderId="0" applyNumberFormat="0" applyBorder="0" applyAlignment="0" applyProtection="0">
      <alignment vertical="center"/>
    </xf>
    <xf numFmtId="0" fontId="31"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8" borderId="0" applyNumberFormat="0" applyBorder="0" applyAlignment="0" applyProtection="0">
      <alignment vertical="center"/>
    </xf>
    <xf numFmtId="0" fontId="0" fillId="37" borderId="0" applyNumberFormat="0" applyBorder="0" applyAlignment="0" applyProtection="0">
      <alignment vertical="center"/>
    </xf>
    <xf numFmtId="0" fontId="0" fillId="61" borderId="0" applyNumberFormat="0" applyBorder="0" applyAlignment="0" applyProtection="0">
      <alignment vertical="center"/>
    </xf>
    <xf numFmtId="0" fontId="12" fillId="13" borderId="0" applyNumberFormat="0" applyBorder="0" applyAlignment="0" applyProtection="0">
      <alignment vertical="center"/>
    </xf>
    <xf numFmtId="0" fontId="51" fillId="3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43" fillId="62" borderId="0" applyNumberFormat="0" applyBorder="0" applyAlignment="0" applyProtection="0">
      <alignment vertical="center"/>
    </xf>
    <xf numFmtId="0" fontId="51" fillId="33" borderId="0" applyNumberFormat="0" applyBorder="0" applyAlignment="0" applyProtection="0">
      <alignment vertical="center"/>
    </xf>
    <xf numFmtId="0" fontId="0" fillId="37" borderId="0" applyNumberFormat="0" applyBorder="0" applyAlignment="0" applyProtection="0">
      <alignment vertical="center"/>
    </xf>
    <xf numFmtId="0" fontId="51" fillId="33" borderId="0" applyNumberFormat="0" applyBorder="0" applyAlignment="0" applyProtection="0">
      <alignment vertical="center"/>
    </xf>
    <xf numFmtId="0" fontId="0" fillId="39" borderId="0" applyNumberFormat="0" applyBorder="0" applyAlignment="0" applyProtection="0">
      <alignment vertical="center"/>
    </xf>
    <xf numFmtId="0" fontId="81" fillId="59" borderId="0" applyNumberFormat="0" applyBorder="0" applyAlignment="0" applyProtection="0">
      <alignment vertical="center"/>
    </xf>
    <xf numFmtId="9" fontId="15" fillId="0" borderId="0" applyFont="0" applyFill="0" applyBorder="0" applyAlignment="0" applyProtection="0">
      <alignment vertical="center"/>
    </xf>
    <xf numFmtId="0" fontId="62" fillId="0" borderId="15" applyNumberFormat="0" applyFill="0" applyAlignment="0" applyProtection="0">
      <alignment vertical="center"/>
    </xf>
    <xf numFmtId="0" fontId="0" fillId="39" borderId="0" applyNumberFormat="0" applyBorder="0" applyAlignment="0" applyProtection="0">
      <alignment vertical="center"/>
    </xf>
    <xf numFmtId="0" fontId="31" fillId="56" borderId="0" applyNumberFormat="0" applyBorder="0" applyAlignment="0" applyProtection="0">
      <alignment vertical="center"/>
    </xf>
    <xf numFmtId="0" fontId="81" fillId="59" borderId="0" applyNumberFormat="0" applyBorder="0" applyAlignment="0" applyProtection="0">
      <alignment vertical="center"/>
    </xf>
    <xf numFmtId="9" fontId="15" fillId="0" borderId="0" applyFont="0" applyFill="0" applyBorder="0" applyAlignment="0" applyProtection="0">
      <alignment vertical="center"/>
    </xf>
    <xf numFmtId="0" fontId="51" fillId="33" borderId="0" applyNumberFormat="0" applyBorder="0" applyAlignment="0" applyProtection="0">
      <alignment vertical="center"/>
    </xf>
    <xf numFmtId="0" fontId="0" fillId="14" borderId="0" applyNumberFormat="0" applyBorder="0" applyAlignment="0" applyProtection="0">
      <alignment vertical="center"/>
    </xf>
    <xf numFmtId="0" fontId="43" fillId="59" borderId="0" applyNumberFormat="0" applyBorder="0" applyAlignment="0" applyProtection="0">
      <alignment vertical="center"/>
    </xf>
    <xf numFmtId="0" fontId="78" fillId="6" borderId="25" applyNumberFormat="0" applyAlignment="0" applyProtection="0">
      <alignment vertical="center"/>
    </xf>
    <xf numFmtId="0" fontId="31" fillId="36"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51" fillId="33" borderId="0" applyNumberFormat="0" applyBorder="0" applyAlignment="0" applyProtection="0">
      <alignment vertical="center"/>
    </xf>
    <xf numFmtId="0" fontId="63" fillId="0" borderId="17" applyNumberFormat="0" applyFill="0" applyAlignment="0" applyProtection="0">
      <alignment vertical="center"/>
    </xf>
    <xf numFmtId="0" fontId="43" fillId="59" borderId="0" applyNumberFormat="0" applyBorder="0" applyAlignment="0" applyProtection="0">
      <alignment vertical="center"/>
    </xf>
    <xf numFmtId="9" fontId="15" fillId="0" borderId="0" applyFont="0" applyFill="0" applyBorder="0" applyAlignment="0" applyProtection="0">
      <alignment vertical="center"/>
    </xf>
    <xf numFmtId="0" fontId="43" fillId="63" borderId="0" applyNumberFormat="0" applyBorder="0" applyAlignment="0" applyProtection="0">
      <alignment vertical="center"/>
    </xf>
    <xf numFmtId="0" fontId="43" fillId="63" borderId="0" applyNumberFormat="0" applyBorder="0" applyAlignment="0" applyProtection="0">
      <alignment vertical="center"/>
    </xf>
    <xf numFmtId="0" fontId="43" fillId="35" borderId="0" applyNumberFormat="0" applyBorder="0" applyAlignment="0" applyProtection="0">
      <alignment vertical="center"/>
    </xf>
    <xf numFmtId="0" fontId="78" fillId="6" borderId="25" applyNumberFormat="0" applyAlignment="0" applyProtection="0">
      <alignment vertical="center"/>
    </xf>
    <xf numFmtId="0" fontId="15" fillId="0" borderId="0">
      <alignment vertical="center"/>
    </xf>
    <xf numFmtId="0" fontId="31" fillId="36" borderId="0" applyNumberFormat="0" applyBorder="0" applyAlignment="0" applyProtection="0">
      <alignment vertical="center"/>
    </xf>
    <xf numFmtId="0" fontId="43" fillId="35" borderId="0" applyNumberFormat="0" applyBorder="0" applyAlignment="0" applyProtection="0">
      <alignment vertical="center"/>
    </xf>
    <xf numFmtId="0" fontId="31" fillId="7" borderId="0" applyNumberFormat="0" applyBorder="0" applyAlignment="0" applyProtection="0">
      <alignment vertical="center"/>
    </xf>
    <xf numFmtId="0" fontId="0" fillId="13" borderId="28" applyNumberFormat="0" applyFont="0" applyAlignment="0" applyProtection="0">
      <alignment vertical="center"/>
    </xf>
    <xf numFmtId="0" fontId="43" fillId="40" borderId="0" applyNumberFormat="0" applyBorder="0" applyAlignment="0" applyProtection="0">
      <alignment vertical="center"/>
    </xf>
    <xf numFmtId="0" fontId="43" fillId="7" borderId="0" applyNumberFormat="0" applyBorder="0" applyAlignment="0" applyProtection="0">
      <alignment vertical="center"/>
    </xf>
    <xf numFmtId="0" fontId="31" fillId="3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58" borderId="0" applyNumberFormat="0" applyBorder="0" applyAlignment="0" applyProtection="0">
      <alignment vertical="center"/>
    </xf>
    <xf numFmtId="0" fontId="12" fillId="29" borderId="0" applyNumberFormat="0" applyBorder="0" applyAlignment="0" applyProtection="0">
      <alignment vertical="center"/>
    </xf>
    <xf numFmtId="0" fontId="43" fillId="58" borderId="0" applyNumberFormat="0" applyBorder="0" applyAlignment="0" applyProtection="0">
      <alignment vertical="center"/>
    </xf>
    <xf numFmtId="0" fontId="12" fillId="29" borderId="0" applyNumberFormat="0" applyBorder="0" applyAlignment="0" applyProtection="0">
      <alignment vertical="center"/>
    </xf>
    <xf numFmtId="0" fontId="43" fillId="38" borderId="0" applyNumberFormat="0" applyBorder="0" applyAlignment="0" applyProtection="0">
      <alignment vertical="center"/>
    </xf>
    <xf numFmtId="0" fontId="31" fillId="36" borderId="0" applyNumberFormat="0" applyBorder="0" applyAlignment="0" applyProtection="0">
      <alignment vertical="center"/>
    </xf>
    <xf numFmtId="0" fontId="43" fillId="38" borderId="0" applyNumberFormat="0" applyBorder="0" applyAlignment="0" applyProtection="0">
      <alignment vertical="center"/>
    </xf>
    <xf numFmtId="0" fontId="42" fillId="0" borderId="0" applyProtection="0">
      <alignment vertical="center"/>
    </xf>
    <xf numFmtId="0" fontId="15" fillId="0" borderId="0">
      <alignment vertical="center"/>
    </xf>
    <xf numFmtId="0" fontId="43" fillId="62" borderId="0" applyNumberFormat="0" applyBorder="0" applyAlignment="0" applyProtection="0">
      <alignment vertical="center"/>
    </xf>
    <xf numFmtId="0" fontId="43" fillId="6" borderId="0" applyNumberFormat="0" applyBorder="0" applyAlignment="0" applyProtection="0">
      <alignment vertical="center"/>
    </xf>
    <xf numFmtId="0" fontId="34" fillId="0" borderId="9" applyNumberFormat="0" applyFill="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9" fontId="15" fillId="0" borderId="0" applyFont="0" applyFill="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5" fillId="0" borderId="0" applyNumberFormat="0" applyFill="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9" borderId="0" applyNumberFormat="0" applyBorder="0" applyAlignment="0" applyProtection="0">
      <alignment vertical="center"/>
    </xf>
    <xf numFmtId="0" fontId="74" fillId="0" borderId="23">
      <alignment horizontal="left" vertical="center"/>
    </xf>
    <xf numFmtId="0" fontId="43" fillId="9" borderId="0" applyNumberFormat="0" applyBorder="0" applyAlignment="0" applyProtection="0">
      <alignment vertical="center"/>
    </xf>
    <xf numFmtId="0" fontId="74" fillId="0" borderId="23">
      <alignment horizontal="left" vertical="center"/>
    </xf>
    <xf numFmtId="0" fontId="43" fillId="9" borderId="0" applyNumberFormat="0" applyBorder="0" applyAlignment="0" applyProtection="0">
      <alignment vertical="center"/>
    </xf>
    <xf numFmtId="0" fontId="43" fillId="36" borderId="0" applyNumberFormat="0" applyBorder="0" applyAlignment="0" applyProtection="0">
      <alignment vertical="center"/>
    </xf>
    <xf numFmtId="0" fontId="55" fillId="0" borderId="0">
      <alignment vertical="center"/>
      <protection locked="0"/>
    </xf>
    <xf numFmtId="0" fontId="43" fillId="60" borderId="0" applyNumberFormat="0" applyBorder="0" applyAlignment="0" applyProtection="0">
      <alignment vertical="center"/>
    </xf>
    <xf numFmtId="0" fontId="12" fillId="29" borderId="0" applyNumberFormat="0" applyBorder="0" applyAlignment="0" applyProtection="0">
      <alignment vertical="center"/>
    </xf>
    <xf numFmtId="0" fontId="31" fillId="19" borderId="0" applyNumberFormat="0" applyBorder="0" applyAlignment="0" applyProtection="0">
      <alignment vertical="center"/>
    </xf>
    <xf numFmtId="0" fontId="12" fillId="29" borderId="0" applyNumberFormat="0" applyBorder="0" applyAlignment="0" applyProtection="0">
      <alignment vertical="center"/>
    </xf>
    <xf numFmtId="0" fontId="12" fillId="3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80" fillId="0" borderId="0" applyNumberFormat="0" applyFill="0" applyBorder="0" applyAlignment="0" applyProtection="0">
      <alignment vertical="center"/>
    </xf>
    <xf numFmtId="0" fontId="31" fillId="36"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2" fillId="0" borderId="8">
      <alignment horizontal="center"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4" fillId="0" borderId="9" applyNumberFormat="0" applyFill="0" applyAlignment="0" applyProtection="0">
      <alignment vertical="center"/>
    </xf>
    <xf numFmtId="0" fontId="31" fillId="37" borderId="0" applyNumberFormat="0" applyBorder="0" applyAlignment="0" applyProtection="0">
      <alignment vertical="center"/>
    </xf>
    <xf numFmtId="0" fontId="34" fillId="0" borderId="9" applyNumberFormat="0" applyFill="0" applyAlignment="0" applyProtection="0">
      <alignment vertical="center"/>
    </xf>
    <xf numFmtId="0" fontId="31" fillId="19" borderId="0" applyNumberFormat="0" applyBorder="0" applyAlignment="0" applyProtection="0">
      <alignment vertical="center"/>
    </xf>
    <xf numFmtId="15" fontId="75" fillId="0" borderId="0">
      <alignment vertical="center"/>
    </xf>
    <xf numFmtId="0" fontId="31" fillId="19" borderId="0" applyNumberFormat="0" applyBorder="0" applyAlignment="0" applyProtection="0">
      <alignment vertical="center"/>
    </xf>
    <xf numFmtId="178" fontId="15" fillId="0" borderId="0" applyFon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5" fillId="0" borderId="0">
      <alignment vertical="center"/>
    </xf>
    <xf numFmtId="0" fontId="31" fillId="19" borderId="0" applyNumberFormat="0" applyBorder="0" applyAlignment="0" applyProtection="0">
      <alignment vertical="center"/>
    </xf>
    <xf numFmtId="0" fontId="77" fillId="57" borderId="24">
      <alignment vertical="center"/>
      <protection locked="0"/>
    </xf>
    <xf numFmtId="0" fontId="15" fillId="0" borderId="0">
      <alignment vertical="center"/>
    </xf>
    <xf numFmtId="0" fontId="31" fillId="19" borderId="0" applyNumberFormat="0" applyBorder="0" applyAlignment="0" applyProtection="0">
      <alignment vertical="center"/>
    </xf>
    <xf numFmtId="0" fontId="15" fillId="0" borderId="0">
      <alignment vertical="center"/>
    </xf>
    <xf numFmtId="0" fontId="52" fillId="61" borderId="0" applyNumberFormat="0" applyBorder="0" applyAlignment="0" applyProtection="0">
      <alignment vertical="center"/>
    </xf>
    <xf numFmtId="0" fontId="31" fillId="19" borderId="0" applyNumberFormat="0" applyBorder="0" applyAlignment="0" applyProtection="0">
      <alignment vertical="center"/>
    </xf>
    <xf numFmtId="0" fontId="52" fillId="61" borderId="0" applyNumberFormat="0" applyBorder="0" applyAlignment="0" applyProtection="0">
      <alignment vertical="center"/>
    </xf>
    <xf numFmtId="0" fontId="31" fillId="19" borderId="0" applyNumberFormat="0" applyBorder="0" applyAlignment="0" applyProtection="0">
      <alignment vertical="center"/>
    </xf>
    <xf numFmtId="0" fontId="31" fillId="56" borderId="0" applyNumberFormat="0" applyBorder="0" applyAlignment="0" applyProtection="0">
      <alignment vertical="center"/>
    </xf>
    <xf numFmtId="0" fontId="43" fillId="19" borderId="0" applyNumberFormat="0" applyBorder="0" applyAlignment="0" applyProtection="0">
      <alignment vertical="center"/>
    </xf>
    <xf numFmtId="0" fontId="74" fillId="0" borderId="26" applyNumberFormat="0" applyAlignment="0" applyProtection="0">
      <alignment horizontal="left" vertical="center"/>
    </xf>
    <xf numFmtId="0" fontId="82" fillId="7" borderId="27" applyNumberFormat="0" applyAlignment="0" applyProtection="0">
      <alignment vertical="center"/>
    </xf>
    <xf numFmtId="0" fontId="12" fillId="6"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2" fillId="29" borderId="0" applyNumberFormat="0" applyBorder="0" applyAlignment="0" applyProtection="0">
      <alignment vertical="center"/>
    </xf>
    <xf numFmtId="0" fontId="31" fillId="24"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77" fillId="57" borderId="24">
      <alignment vertical="center"/>
      <protection locked="0"/>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0" fontId="31" fillId="56" borderId="0" applyNumberFormat="0" applyBorder="0" applyAlignment="0" applyProtection="0">
      <alignment vertical="center"/>
    </xf>
    <xf numFmtId="15" fontId="75" fillId="0" borderId="0">
      <alignment vertical="center"/>
    </xf>
    <xf numFmtId="0" fontId="79" fillId="0" borderId="0">
      <alignment vertical="center"/>
    </xf>
    <xf numFmtId="9" fontId="15" fillId="0" borderId="0" applyFont="0" applyFill="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24" borderId="0" applyNumberFormat="0" applyBorder="0" applyAlignment="0" applyProtection="0">
      <alignment vertical="center"/>
    </xf>
    <xf numFmtId="0" fontId="12" fillId="13" borderId="0" applyNumberFormat="0" applyBorder="0" applyAlignment="0" applyProtection="0">
      <alignment vertical="center"/>
    </xf>
    <xf numFmtId="0" fontId="31" fillId="9" borderId="0" applyNumberFormat="0" applyBorder="0" applyAlignment="0" applyProtection="0">
      <alignment vertical="center"/>
    </xf>
    <xf numFmtId="0" fontId="15" fillId="0" borderId="0" applyFont="0" applyFill="0" applyBorder="0" applyAlignment="0" applyProtection="0">
      <alignment vertical="center"/>
    </xf>
    <xf numFmtId="0" fontId="12" fillId="13" borderId="0" applyNumberFormat="0" applyBorder="0" applyAlignment="0" applyProtection="0">
      <alignment vertical="center"/>
    </xf>
    <xf numFmtId="0" fontId="31" fillId="9" borderId="0" applyNumberFormat="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34" fillId="0" borderId="9" applyNumberFormat="0" applyFill="0" applyAlignment="0" applyProtection="0">
      <alignment vertical="center"/>
    </xf>
    <xf numFmtId="0" fontId="12" fillId="13" borderId="0" applyNumberFormat="0" applyBorder="0" applyAlignment="0" applyProtection="0">
      <alignment vertical="center"/>
    </xf>
    <xf numFmtId="0" fontId="35" fillId="0" borderId="10" applyNumberFormat="0" applyFill="0" applyAlignment="0" applyProtection="0">
      <alignment vertical="center"/>
    </xf>
    <xf numFmtId="0" fontId="31" fillId="9" borderId="0" applyNumberFormat="0" applyBorder="0" applyAlignment="0" applyProtection="0">
      <alignment vertical="center"/>
    </xf>
    <xf numFmtId="0" fontId="34" fillId="0" borderId="9" applyNumberFormat="0" applyFill="0" applyAlignment="0" applyProtection="0">
      <alignment vertical="center"/>
    </xf>
    <xf numFmtId="0" fontId="12" fillId="13" borderId="0" applyNumberFormat="0" applyBorder="0" applyAlignment="0" applyProtection="0">
      <alignment vertical="center"/>
    </xf>
    <xf numFmtId="0" fontId="34" fillId="0" borderId="9" applyNumberFormat="0" applyFill="0" applyAlignment="0" applyProtection="0">
      <alignment vertical="center"/>
    </xf>
    <xf numFmtId="0" fontId="12" fillId="33" borderId="0" applyNumberFormat="0" applyBorder="0" applyAlignment="0" applyProtection="0">
      <alignment vertical="center"/>
    </xf>
    <xf numFmtId="0" fontId="31" fillId="19" borderId="0" applyNumberFormat="0" applyBorder="0" applyAlignment="0" applyProtection="0">
      <alignment vertical="center"/>
    </xf>
    <xf numFmtId="179" fontId="15" fillId="0" borderId="0" applyFont="0" applyFill="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31" fillId="6" borderId="0" applyNumberFormat="0" applyBorder="0" applyAlignment="0" applyProtection="0">
      <alignment vertical="center"/>
    </xf>
    <xf numFmtId="194" fontId="15" fillId="0" borderId="0" applyFont="0" applyFill="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51" fillId="3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2" fillId="0" borderId="6" applyNumberFormat="0" applyFill="0" applyProtection="0">
      <alignment horizontal="right" vertical="center"/>
    </xf>
    <xf numFmtId="0" fontId="31" fillId="6"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198" fontId="84" fillId="0" borderId="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5" fillId="0" borderId="0">
      <alignment vertical="center"/>
    </xf>
    <xf numFmtId="0" fontId="31" fillId="24" borderId="0" applyNumberFormat="0" applyBorder="0" applyAlignment="0" applyProtection="0">
      <alignment vertical="center"/>
    </xf>
    <xf numFmtId="184" fontId="15" fillId="0" borderId="0" applyFon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9" fontId="15" fillId="0" borderId="0" applyFont="0" applyFill="0" applyBorder="0" applyAlignment="0" applyProtection="0">
      <alignment vertical="center"/>
    </xf>
    <xf numFmtId="0" fontId="31" fillId="19" borderId="0" applyNumberFormat="0" applyBorder="0" applyAlignment="0" applyProtection="0">
      <alignment vertical="center"/>
    </xf>
    <xf numFmtId="0" fontId="12" fillId="29" borderId="0" applyNumberFormat="0" applyBorder="0" applyAlignment="0" applyProtection="0">
      <alignment vertical="center"/>
    </xf>
    <xf numFmtId="9" fontId="15" fillId="0" borderId="0" applyFont="0" applyFill="0" applyBorder="0" applyAlignment="0" applyProtection="0">
      <alignment vertical="center"/>
    </xf>
    <xf numFmtId="0" fontId="12" fillId="29" borderId="0" applyNumberFormat="0" applyBorder="0" applyAlignment="0" applyProtection="0">
      <alignment vertical="center"/>
    </xf>
    <xf numFmtId="9" fontId="15" fillId="0" borderId="0" applyFont="0" applyFill="0" applyBorder="0" applyAlignment="0" applyProtection="0">
      <alignment vertical="center"/>
    </xf>
    <xf numFmtId="0" fontId="12" fillId="29" borderId="0" applyNumberFormat="0" applyBorder="0" applyAlignment="0" applyProtection="0">
      <alignment vertical="center"/>
    </xf>
    <xf numFmtId="9" fontId="15" fillId="0" borderId="0" applyFont="0" applyFill="0" applyBorder="0" applyAlignment="0" applyProtection="0">
      <alignment vertical="center"/>
    </xf>
    <xf numFmtId="0" fontId="12" fillId="29" borderId="0" applyNumberFormat="0" applyBorder="0" applyAlignment="0" applyProtection="0">
      <alignment vertical="center"/>
    </xf>
    <xf numFmtId="0" fontId="70" fillId="51" borderId="0" applyNumberFormat="0" applyBorder="0" applyAlignment="0" applyProtection="0">
      <alignment vertical="center"/>
    </xf>
    <xf numFmtId="9" fontId="15" fillId="0" borderId="0" applyFont="0" applyFill="0" applyBorder="0" applyAlignment="0" applyProtection="0">
      <alignment vertical="center"/>
    </xf>
    <xf numFmtId="0" fontId="12" fillId="6" borderId="0" applyNumberFormat="0" applyBorder="0" applyAlignment="0" applyProtection="0">
      <alignment vertical="center"/>
    </xf>
    <xf numFmtId="9" fontId="15" fillId="0" borderId="0" applyFont="0" applyFill="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9" fontId="15" fillId="0" borderId="0" applyFont="0" applyFill="0" applyBorder="0" applyAlignment="0" applyProtection="0">
      <alignment vertical="center"/>
    </xf>
    <xf numFmtId="0" fontId="12" fillId="6" borderId="0" applyNumberFormat="0" applyBorder="0" applyAlignment="0" applyProtection="0">
      <alignment vertical="center"/>
    </xf>
    <xf numFmtId="0" fontId="42" fillId="0" borderId="6" applyNumberFormat="0" applyFill="0" applyProtection="0">
      <alignment horizontal="lef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5" fillId="11" borderId="0" applyNumberFormat="0" applyFont="0" applyBorder="0" applyAlignment="0" applyProtection="0">
      <alignment vertical="center"/>
    </xf>
    <xf numFmtId="0" fontId="31" fillId="19" borderId="0" applyNumberFormat="0" applyBorder="0" applyAlignment="0" applyProtection="0">
      <alignment vertical="center"/>
    </xf>
    <xf numFmtId="0" fontId="31" fillId="36" borderId="0" applyNumberFormat="0" applyBorder="0" applyAlignment="0" applyProtection="0">
      <alignment vertical="center"/>
    </xf>
    <xf numFmtId="0" fontId="31" fillId="19" borderId="0" applyNumberFormat="0" applyBorder="0" applyAlignment="0" applyProtection="0">
      <alignment vertical="center"/>
    </xf>
    <xf numFmtId="0" fontId="84"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2" fillId="0" borderId="8">
      <alignment horizontal="center" vertical="center"/>
    </xf>
    <xf numFmtId="0" fontId="15" fillId="0" borderId="0">
      <alignment vertical="center"/>
    </xf>
    <xf numFmtId="0" fontId="31" fillId="19" borderId="0" applyNumberFormat="0" applyBorder="0" applyAlignment="0" applyProtection="0">
      <alignment vertical="center"/>
    </xf>
    <xf numFmtId="9" fontId="15" fillId="0" borderId="0" applyFont="0" applyFill="0" applyBorder="0" applyAlignment="0" applyProtection="0">
      <alignment vertical="center"/>
    </xf>
    <xf numFmtId="0" fontId="85" fillId="0" borderId="29" applyNumberFormat="0" applyFill="0" applyAlignment="0" applyProtection="0">
      <alignment vertical="center"/>
    </xf>
    <xf numFmtId="0" fontId="31" fillId="19" borderId="0" applyNumberFormat="0" applyBorder="0" applyAlignment="0" applyProtection="0">
      <alignment vertical="center"/>
    </xf>
    <xf numFmtId="0" fontId="34" fillId="0" borderId="9" applyNumberFormat="0" applyFill="0" applyAlignment="0" applyProtection="0">
      <alignment vertical="center"/>
    </xf>
    <xf numFmtId="0" fontId="31" fillId="19" borderId="0" applyNumberFormat="0" applyBorder="0" applyAlignment="0" applyProtection="0">
      <alignment vertical="center"/>
    </xf>
    <xf numFmtId="0" fontId="34" fillId="0" borderId="9" applyNumberFormat="0" applyFill="0" applyAlignment="0" applyProtection="0">
      <alignment vertical="center"/>
    </xf>
    <xf numFmtId="0" fontId="31" fillId="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40" fillId="13" borderId="1" applyNumberFormat="0" applyBorder="0" applyAlignment="0" applyProtection="0">
      <alignment vertical="center"/>
    </xf>
    <xf numFmtId="0" fontId="12" fillId="29" borderId="0" applyNumberFormat="0" applyBorder="0" applyAlignment="0" applyProtection="0">
      <alignment vertical="center"/>
    </xf>
    <xf numFmtId="0" fontId="31" fillId="37" borderId="0" applyNumberFormat="0" applyBorder="0" applyAlignment="0" applyProtection="0">
      <alignment vertical="center"/>
    </xf>
    <xf numFmtId="0" fontId="62" fillId="0" borderId="15" applyNumberFormat="0" applyFill="0" applyAlignment="0" applyProtection="0">
      <alignment vertical="center"/>
    </xf>
    <xf numFmtId="0" fontId="31" fillId="37" borderId="0" applyNumberFormat="0" applyBorder="0" applyAlignment="0" applyProtection="0">
      <alignment vertical="center"/>
    </xf>
    <xf numFmtId="0" fontId="31" fillId="9" borderId="0" applyNumberFormat="0" applyBorder="0" applyAlignment="0" applyProtection="0">
      <alignment vertical="center"/>
    </xf>
    <xf numFmtId="0" fontId="45" fillId="7" borderId="11">
      <alignment horizontal="left" vertical="center"/>
      <protection locked="0" hidden="1"/>
    </xf>
    <xf numFmtId="0" fontId="31" fillId="9" borderId="0" applyNumberFormat="0" applyBorder="0" applyAlignment="0" applyProtection="0">
      <alignment vertical="center"/>
    </xf>
    <xf numFmtId="0" fontId="45" fillId="7" borderId="11">
      <alignment horizontal="left" vertical="center"/>
      <protection locked="0" hidden="1"/>
    </xf>
    <xf numFmtId="0" fontId="62" fillId="0" borderId="15" applyNumberFormat="0" applyFill="0" applyAlignment="0" applyProtection="0">
      <alignment vertical="center"/>
    </xf>
    <xf numFmtId="0" fontId="31" fillId="9" borderId="0" applyNumberFormat="0" applyBorder="0" applyAlignment="0" applyProtection="0">
      <alignment vertical="center"/>
    </xf>
    <xf numFmtId="187" fontId="15" fillId="0" borderId="0" applyFont="0" applyFill="0" applyBorder="0" applyAlignment="0" applyProtection="0">
      <alignment vertical="center"/>
    </xf>
    <xf numFmtId="0" fontId="63" fillId="0" borderId="17" applyNumberFormat="0" applyFill="0" applyAlignment="0" applyProtection="0">
      <alignment vertical="center"/>
    </xf>
    <xf numFmtId="0" fontId="35" fillId="0" borderId="20" applyNumberFormat="0" applyFill="0" applyAlignment="0" applyProtection="0">
      <alignment vertical="center"/>
    </xf>
    <xf numFmtId="0" fontId="31" fillId="9" borderId="0" applyNumberFormat="0" applyBorder="0" applyAlignment="0" applyProtection="0">
      <alignment vertical="center"/>
    </xf>
    <xf numFmtId="0" fontId="35" fillId="0" borderId="20" applyNumberFormat="0" applyFill="0" applyAlignment="0" applyProtection="0">
      <alignment vertical="center"/>
    </xf>
    <xf numFmtId="0" fontId="31" fillId="9" borderId="0" applyNumberFormat="0" applyBorder="0" applyAlignment="0" applyProtection="0">
      <alignment vertical="center"/>
    </xf>
    <xf numFmtId="0" fontId="35" fillId="0" borderId="10" applyNumberFormat="0" applyFill="0" applyAlignment="0" applyProtection="0">
      <alignment vertical="center"/>
    </xf>
    <xf numFmtId="0" fontId="31" fillId="9" borderId="0" applyNumberFormat="0" applyBorder="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1" fillId="9" borderId="0" applyNumberFormat="0" applyBorder="0" applyAlignment="0" applyProtection="0">
      <alignment vertical="center"/>
    </xf>
    <xf numFmtId="9" fontId="15" fillId="0" borderId="0" applyFont="0" applyFill="0" applyBorder="0" applyAlignment="0" applyProtection="0">
      <alignment vertical="center"/>
    </xf>
    <xf numFmtId="0" fontId="34" fillId="0" borderId="9"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2"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6" borderId="0" applyNumberFormat="0" applyBorder="0" applyAlignment="0" applyProtection="0">
      <alignment vertical="center"/>
    </xf>
    <xf numFmtId="0" fontId="34" fillId="0" borderId="9" applyNumberFormat="0" applyFill="0" applyAlignment="0" applyProtection="0">
      <alignment vertical="center"/>
    </xf>
    <xf numFmtId="177" fontId="15" fillId="0" borderId="0" applyFont="0" applyFill="0" applyBorder="0" applyAlignment="0" applyProtection="0">
      <alignment vertical="center"/>
    </xf>
    <xf numFmtId="9" fontId="15" fillId="0" borderId="0" applyFont="0" applyFill="0" applyBorder="0" applyAlignment="0" applyProtection="0">
      <alignment vertical="center"/>
    </xf>
    <xf numFmtId="193" fontId="15" fillId="0" borderId="0" applyFont="0" applyFill="0" applyBorder="0" applyAlignment="0" applyProtection="0">
      <alignment vertical="center"/>
    </xf>
    <xf numFmtId="0" fontId="83" fillId="0" borderId="0" applyNumberFormat="0" applyFill="0" applyBorder="0" applyAlignment="0" applyProtection="0">
      <alignment vertical="center"/>
    </xf>
    <xf numFmtId="0" fontId="63" fillId="0" borderId="17" applyNumberFormat="0" applyFill="0" applyAlignment="0" applyProtection="0">
      <alignment vertical="center"/>
    </xf>
    <xf numFmtId="190" fontId="84" fillId="0" borderId="0">
      <alignment vertical="center"/>
    </xf>
    <xf numFmtId="0" fontId="62" fillId="0" borderId="15" applyNumberFormat="0" applyFill="0" applyAlignment="0" applyProtection="0">
      <alignment vertical="center"/>
    </xf>
    <xf numFmtId="15" fontId="75" fillId="0" borderId="0">
      <alignment vertical="center"/>
    </xf>
    <xf numFmtId="15" fontId="75" fillId="0" borderId="0">
      <alignment vertical="center"/>
    </xf>
    <xf numFmtId="195" fontId="84" fillId="0" borderId="0">
      <alignment vertical="center"/>
    </xf>
    <xf numFmtId="0" fontId="40" fillId="6" borderId="0" applyNumberFormat="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86" fillId="0" borderId="30" applyNumberFormat="0" applyFill="0" applyAlignment="0" applyProtection="0">
      <alignment vertical="center"/>
    </xf>
    <xf numFmtId="0" fontId="43" fillId="19" borderId="0" applyNumberFormat="0" applyBorder="0" applyAlignment="0" applyProtection="0">
      <alignment vertical="center"/>
    </xf>
    <xf numFmtId="0" fontId="74" fillId="0" borderId="26" applyNumberFormat="0" applyAlignment="0" applyProtection="0">
      <alignment horizontal="left" vertical="center"/>
    </xf>
    <xf numFmtId="0" fontId="74" fillId="0" borderId="23">
      <alignment horizontal="left" vertical="center"/>
    </xf>
    <xf numFmtId="0" fontId="74" fillId="0" borderId="23">
      <alignment horizontal="left" vertical="center"/>
    </xf>
    <xf numFmtId="43" fontId="0" fillId="0" borderId="0" applyFont="0" applyFill="0" applyBorder="0" applyAlignment="0" applyProtection="0">
      <alignment vertical="center"/>
    </xf>
    <xf numFmtId="0" fontId="40" fillId="13" borderId="1" applyNumberFormat="0" applyBorder="0" applyAlignment="0" applyProtection="0">
      <alignment vertical="center"/>
    </xf>
    <xf numFmtId="43" fontId="0" fillId="0" borderId="0" applyFont="0" applyFill="0" applyBorder="0" applyAlignment="0" applyProtection="0">
      <alignment vertical="center"/>
    </xf>
    <xf numFmtId="0" fontId="40" fillId="13" borderId="1" applyNumberFormat="0" applyBorder="0" applyAlignment="0" applyProtection="0">
      <alignment vertical="center"/>
    </xf>
    <xf numFmtId="0" fontId="40" fillId="13" borderId="1" applyNumberFormat="0" applyBorder="0" applyAlignment="0" applyProtection="0">
      <alignment vertical="center"/>
    </xf>
    <xf numFmtId="0" fontId="40" fillId="13" borderId="1" applyNumberFormat="0" applyBorder="0" applyAlignment="0" applyProtection="0">
      <alignment vertical="center"/>
    </xf>
    <xf numFmtId="0" fontId="40" fillId="13" borderId="1" applyNumberFormat="0" applyBorder="0" applyAlignment="0" applyProtection="0">
      <alignment vertical="center"/>
    </xf>
    <xf numFmtId="0" fontId="40" fillId="13" borderId="1" applyNumberFormat="0" applyBorder="0" applyAlignment="0" applyProtection="0">
      <alignment vertical="center"/>
    </xf>
    <xf numFmtId="185" fontId="64" fillId="42" borderId="0">
      <alignment vertical="center"/>
    </xf>
    <xf numFmtId="185" fontId="66" fillId="45" borderId="0">
      <alignment vertical="center"/>
    </xf>
    <xf numFmtId="38" fontId="15" fillId="0" borderId="0" applyFont="0" applyFill="0" applyBorder="0" applyAlignment="0" applyProtection="0">
      <alignment vertical="center"/>
    </xf>
    <xf numFmtId="0" fontId="15" fillId="0" borderId="0">
      <alignment vertical="center"/>
    </xf>
    <xf numFmtId="40" fontId="15" fillId="0" borderId="0" applyFont="0" applyFill="0" applyBorder="0" applyAlignment="0" applyProtection="0">
      <alignment vertical="center"/>
    </xf>
    <xf numFmtId="43" fontId="0" fillId="0" borderId="0" applyFont="0" applyFill="0" applyBorder="0" applyAlignment="0" applyProtection="0">
      <alignment vertical="center"/>
    </xf>
    <xf numFmtId="178" fontId="15" fillId="0" borderId="0" applyFont="0" applyFill="0" applyBorder="0" applyAlignment="0" applyProtection="0">
      <alignment vertical="center"/>
    </xf>
    <xf numFmtId="180" fontId="15" fillId="0" borderId="0" applyFont="0" applyFill="0" applyBorder="0" applyAlignment="0" applyProtection="0">
      <alignment vertical="center"/>
    </xf>
    <xf numFmtId="40" fontId="37" fillId="14" borderId="11">
      <alignment horizontal="centerContinuous" vertical="center"/>
    </xf>
    <xf numFmtId="1" fontId="42" fillId="0" borderId="13" applyFill="0" applyProtection="0">
      <alignment horizontal="center" vertical="center"/>
    </xf>
    <xf numFmtId="0" fontId="34" fillId="0" borderId="9" applyNumberFormat="0" applyFill="0" applyAlignment="0" applyProtection="0">
      <alignment vertical="center"/>
    </xf>
    <xf numFmtId="40" fontId="37" fillId="14" borderId="11">
      <alignment horizontal="centerContinuous" vertical="center"/>
    </xf>
    <xf numFmtId="37" fontId="36" fillId="0" borderId="0">
      <alignment vertical="center"/>
    </xf>
    <xf numFmtId="0" fontId="32" fillId="0" borderId="8">
      <alignment horizontal="center" vertical="center"/>
    </xf>
    <xf numFmtId="9" fontId="15" fillId="0" borderId="0" applyFont="0" applyFill="0" applyBorder="0" applyAlignment="0" applyProtection="0">
      <alignment vertical="center"/>
    </xf>
    <xf numFmtId="37" fontId="36" fillId="0" borderId="0">
      <alignment vertical="center"/>
    </xf>
    <xf numFmtId="0" fontId="32" fillId="0" borderId="8">
      <alignment horizontal="center" vertical="center"/>
    </xf>
    <xf numFmtId="37" fontId="36" fillId="0" borderId="0">
      <alignment vertical="center"/>
    </xf>
    <xf numFmtId="0" fontId="32" fillId="0" borderId="8">
      <alignment horizontal="center" vertical="center"/>
    </xf>
    <xf numFmtId="37" fontId="36" fillId="0" borderId="0">
      <alignment vertical="center"/>
    </xf>
    <xf numFmtId="0" fontId="32" fillId="0" borderId="8">
      <alignment horizontal="center" vertical="center"/>
    </xf>
    <xf numFmtId="9" fontId="15" fillId="0" borderId="0" applyFont="0" applyFill="0" applyBorder="0" applyAlignment="0" applyProtection="0">
      <alignment vertical="center"/>
    </xf>
    <xf numFmtId="186" fontId="42" fillId="0" borderId="0">
      <alignment vertical="center"/>
    </xf>
    <xf numFmtId="0" fontId="55" fillId="0" borderId="0">
      <alignment vertical="center"/>
    </xf>
    <xf numFmtId="9" fontId="15" fillId="0" borderId="0" applyFont="0" applyFill="0" applyBorder="0" applyAlignment="0" applyProtection="0">
      <alignment vertical="center"/>
    </xf>
    <xf numFmtId="14" fontId="39" fillId="0" borderId="0">
      <alignment horizontal="center" vertical="center" wrapText="1"/>
      <protection locked="0"/>
    </xf>
    <xf numFmtId="3" fontId="15" fillId="0" borderId="0" applyFont="0" applyFill="0" applyBorder="0" applyAlignment="0" applyProtection="0">
      <alignment vertical="center"/>
    </xf>
    <xf numFmtId="10" fontId="15" fillId="0" borderId="0" applyFont="0" applyFill="0" applyBorder="0" applyAlignment="0" applyProtection="0">
      <alignment vertical="center"/>
    </xf>
    <xf numFmtId="0" fontId="15" fillId="0" borderId="0">
      <alignment vertical="center"/>
    </xf>
    <xf numFmtId="0" fontId="77" fillId="57" borderId="24">
      <alignment vertical="center"/>
      <protection locked="0"/>
    </xf>
    <xf numFmtId="9" fontId="15" fillId="0" borderId="0" applyFont="0" applyFill="0" applyBorder="0" applyAlignment="0" applyProtection="0">
      <alignment vertical="center"/>
    </xf>
    <xf numFmtId="182" fontId="15" fillId="0" borderId="0" applyFont="0" applyFill="0" applyProtection="0">
      <alignment vertical="center"/>
    </xf>
    <xf numFmtId="9" fontId="15" fillId="0" borderId="0" applyFont="0" applyFill="0" applyBorder="0" applyAlignment="0" applyProtection="0">
      <alignment vertical="center"/>
    </xf>
    <xf numFmtId="0" fontId="15" fillId="0" borderId="0" applyNumberFormat="0" applyFont="0" applyFill="0" applyBorder="0" applyAlignment="0" applyProtection="0">
      <alignment horizontal="left" vertical="center"/>
    </xf>
    <xf numFmtId="15" fontId="15" fillId="0" borderId="0" applyFont="0" applyFill="0" applyBorder="0" applyAlignment="0" applyProtection="0">
      <alignment vertical="center"/>
    </xf>
    <xf numFmtId="0" fontId="32" fillId="0" borderId="8">
      <alignment horizontal="center" vertical="center"/>
    </xf>
    <xf numFmtId="0" fontId="42" fillId="0" borderId="6" applyNumberFormat="0" applyFill="0" applyProtection="0">
      <alignment horizontal="right" vertical="center"/>
    </xf>
    <xf numFmtId="15" fontId="15" fillId="0" borderId="0" applyFont="0" applyFill="0" applyBorder="0" applyAlignment="0" applyProtection="0">
      <alignment vertical="center"/>
    </xf>
    <xf numFmtId="0" fontId="42" fillId="0" borderId="6" applyNumberFormat="0" applyFill="0" applyProtection="0">
      <alignment horizontal="right" vertical="center"/>
    </xf>
    <xf numFmtId="4" fontId="15" fillId="0" borderId="0" applyFont="0" applyFill="0" applyBorder="0" applyAlignment="0" applyProtection="0">
      <alignment vertical="center"/>
    </xf>
    <xf numFmtId="0" fontId="15" fillId="0" borderId="0">
      <alignment vertical="center"/>
    </xf>
    <xf numFmtId="4" fontId="15" fillId="0" borderId="0" applyFont="0" applyFill="0" applyBorder="0" applyAlignment="0" applyProtection="0">
      <alignment vertical="center"/>
    </xf>
    <xf numFmtId="0" fontId="42" fillId="0" borderId="6" applyNumberFormat="0" applyFill="0" applyProtection="0">
      <alignment horizontal="right" vertical="center"/>
    </xf>
    <xf numFmtId="0" fontId="32" fillId="0" borderId="8">
      <alignment horizontal="center" vertical="center"/>
    </xf>
    <xf numFmtId="0" fontId="32" fillId="0" borderId="8">
      <alignment horizontal="center" vertical="center"/>
    </xf>
    <xf numFmtId="0" fontId="32" fillId="0" borderId="8">
      <alignment horizontal="center" vertical="center"/>
    </xf>
    <xf numFmtId="0" fontId="32" fillId="0" borderId="8">
      <alignment horizontal="center" vertical="center"/>
    </xf>
    <xf numFmtId="3" fontId="15" fillId="0" borderId="0" applyFont="0" applyFill="0" applyBorder="0" applyAlignment="0" applyProtection="0">
      <alignment vertical="center"/>
    </xf>
    <xf numFmtId="0" fontId="15" fillId="11" borderId="0" applyNumberFormat="0" applyFont="0" applyBorder="0" applyAlignment="0" applyProtection="0">
      <alignment vertical="center"/>
    </xf>
    <xf numFmtId="0" fontId="77" fillId="57" borderId="24">
      <alignment vertical="center"/>
      <protection locked="0"/>
    </xf>
    <xf numFmtId="0" fontId="87" fillId="0" borderId="0">
      <alignment vertical="center"/>
    </xf>
    <xf numFmtId="0" fontId="77" fillId="57" borderId="24">
      <alignment vertical="center"/>
      <protection locked="0"/>
    </xf>
    <xf numFmtId="0" fontId="77" fillId="57" borderId="24">
      <alignment vertical="center"/>
      <protection locked="0"/>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80" fillId="0" borderId="0" applyNumberForma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pplyProtection="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0" fontId="86" fillId="0" borderId="30" applyNumberFormat="0" applyFill="0" applyAlignment="0" applyProtection="0">
      <alignment vertical="center"/>
    </xf>
    <xf numFmtId="9" fontId="15" fillId="0" borderId="0" applyFont="0" applyFill="0" applyBorder="0" applyAlignment="0" applyProtection="0">
      <alignment vertical="center"/>
    </xf>
    <xf numFmtId="0" fontId="15" fillId="0" borderId="0">
      <alignment vertical="center"/>
    </xf>
    <xf numFmtId="0" fontId="62" fillId="0" borderId="15"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42" fillId="0" borderId="6" applyNumberFormat="0" applyFill="0" applyProtection="0">
      <alignment horizontal="right" vertical="center"/>
    </xf>
    <xf numFmtId="9" fontId="15" fillId="0" borderId="0" applyFont="0" applyFill="0" applyBorder="0" applyAlignment="0" applyProtection="0">
      <alignment vertical="center"/>
    </xf>
    <xf numFmtId="0" fontId="85" fillId="0" borderId="29" applyNumberFormat="0" applyFill="0" applyAlignment="0" applyProtection="0">
      <alignment vertical="center"/>
    </xf>
    <xf numFmtId="9" fontId="15" fillId="0" borderId="0" applyFont="0" applyFill="0" applyBorder="0" applyAlignment="0" applyProtection="0">
      <alignment vertical="center"/>
    </xf>
    <xf numFmtId="0" fontId="15" fillId="0" borderId="0">
      <alignment vertical="center"/>
    </xf>
    <xf numFmtId="0" fontId="88" fillId="0" borderId="31"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197" fontId="15" fillId="0" borderId="0" applyFont="0" applyFill="0" applyBorder="0" applyAlignment="0" applyProtection="0">
      <alignment vertical="center"/>
    </xf>
    <xf numFmtId="0" fontId="42" fillId="0" borderId="6" applyNumberFormat="0" applyFill="0" applyProtection="0">
      <alignment horizontal="right" vertical="center"/>
    </xf>
    <xf numFmtId="0" fontId="42" fillId="0" borderId="6" applyNumberFormat="0" applyFill="0" applyProtection="0">
      <alignment horizontal="righ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62" fillId="0" borderId="15" applyNumberFormat="0" applyFill="0" applyAlignment="0" applyProtection="0">
      <alignment vertical="center"/>
    </xf>
    <xf numFmtId="0" fontId="34" fillId="0" borderId="9"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3" fillId="0" borderId="17" applyNumberFormat="0" applyFill="0" applyAlignment="0" applyProtection="0">
      <alignment vertical="center"/>
    </xf>
    <xf numFmtId="0" fontId="51" fillId="33" borderId="0" applyNumberFormat="0" applyBorder="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88" fillId="0" borderId="31" applyNumberFormat="0" applyFill="0" applyAlignment="0" applyProtection="0">
      <alignment vertical="center"/>
    </xf>
    <xf numFmtId="0" fontId="51" fillId="33" borderId="0" applyNumberFormat="0" applyBorder="0" applyAlignment="0" applyProtection="0">
      <alignment vertical="center"/>
    </xf>
    <xf numFmtId="0" fontId="63" fillId="0" borderId="17" applyNumberFormat="0" applyFill="0" applyAlignment="0" applyProtection="0">
      <alignment vertical="center"/>
    </xf>
    <xf numFmtId="0" fontId="51" fillId="33" borderId="0" applyNumberFormat="0" applyBorder="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1" fontId="42" fillId="0" borderId="13" applyFill="0" applyProtection="0">
      <alignment horizontal="center" vertical="center"/>
    </xf>
    <xf numFmtId="0" fontId="88" fillId="0" borderId="0" applyNumberFormat="0" applyFill="0" applyBorder="0" applyAlignment="0" applyProtection="0">
      <alignment vertical="center"/>
    </xf>
    <xf numFmtId="189" fontId="0" fillId="0" borderId="0" applyFont="0" applyFill="0" applyBorder="0" applyAlignment="0" applyProtection="0">
      <alignment vertical="center"/>
    </xf>
    <xf numFmtId="0" fontId="88" fillId="0" borderId="0" applyNumberFormat="0" applyFill="0" applyBorder="0" applyAlignment="0" applyProtection="0">
      <alignment vertical="center"/>
    </xf>
    <xf numFmtId="189"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0" fillId="0" borderId="0">
      <alignment vertical="center"/>
    </xf>
    <xf numFmtId="0" fontId="82" fillId="7" borderId="27" applyNumberFormat="0" applyAlignment="0" applyProtection="0">
      <alignment vertical="center"/>
    </xf>
    <xf numFmtId="0" fontId="80" fillId="0" borderId="0" applyNumberFormat="0" applyFill="0" applyBorder="0" applyAlignment="0" applyProtection="0">
      <alignment vertical="center"/>
    </xf>
    <xf numFmtId="0" fontId="92" fillId="0" borderId="6" applyNumberFormat="0" applyFill="0" applyProtection="0">
      <alignment horizontal="center" vertical="center"/>
    </xf>
    <xf numFmtId="0" fontId="92" fillId="0" borderId="6" applyNumberFormat="0" applyFill="0" applyProtection="0">
      <alignment horizontal="center" vertical="center"/>
    </xf>
    <xf numFmtId="0" fontId="92" fillId="0" borderId="6" applyNumberFormat="0" applyFill="0" applyProtection="0">
      <alignment horizontal="center" vertical="center"/>
    </xf>
    <xf numFmtId="0" fontId="92" fillId="0" borderId="6" applyNumberFormat="0" applyFill="0" applyProtection="0">
      <alignment horizontal="center" vertical="center"/>
    </xf>
    <xf numFmtId="0" fontId="92" fillId="0" borderId="6" applyNumberFormat="0" applyFill="0" applyProtection="0">
      <alignment horizontal="center" vertical="center"/>
    </xf>
    <xf numFmtId="0" fontId="52" fillId="35" borderId="0" applyNumberFormat="0" applyBorder="0" applyAlignment="0" applyProtection="0">
      <alignment vertical="center"/>
    </xf>
    <xf numFmtId="0" fontId="92" fillId="0" borderId="6" applyNumberFormat="0" applyFill="0" applyProtection="0">
      <alignment horizontal="center" vertical="center"/>
    </xf>
    <xf numFmtId="0" fontId="92" fillId="0" borderId="6" applyNumberFormat="0" applyFill="0" applyProtection="0">
      <alignment horizontal="center" vertical="center"/>
    </xf>
    <xf numFmtId="0" fontId="92" fillId="0" borderId="6" applyNumberFormat="0" applyFill="0" applyProtection="0">
      <alignment horizontal="center"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44" fillId="0" borderId="13" applyNumberFormat="0" applyFill="0" applyProtection="0">
      <alignment horizontal="center" vertical="center"/>
    </xf>
    <xf numFmtId="0" fontId="44" fillId="0" borderId="13" applyNumberFormat="0" applyFill="0" applyProtection="0">
      <alignment horizontal="center" vertical="center"/>
    </xf>
    <xf numFmtId="0" fontId="44" fillId="0" borderId="13" applyNumberFormat="0" applyFill="0" applyProtection="0">
      <alignment horizontal="center" vertical="center"/>
    </xf>
    <xf numFmtId="0" fontId="44" fillId="0" borderId="13" applyNumberFormat="0" applyFill="0" applyProtection="0">
      <alignment horizontal="center" vertical="center"/>
    </xf>
    <xf numFmtId="0" fontId="44" fillId="0" borderId="13" applyNumberFormat="0" applyFill="0" applyProtection="0">
      <alignment horizontal="center" vertical="center"/>
    </xf>
    <xf numFmtId="0" fontId="44" fillId="0" borderId="13" applyNumberFormat="0" applyFill="0" applyProtection="0">
      <alignment horizontal="center" vertical="center"/>
    </xf>
    <xf numFmtId="0" fontId="44" fillId="0" borderId="13" applyNumberFormat="0" applyFill="0" applyProtection="0">
      <alignment horizontal="center" vertical="center"/>
    </xf>
    <xf numFmtId="0" fontId="52" fillId="35" borderId="0" applyNumberFormat="0" applyBorder="0" applyAlignment="0" applyProtection="0">
      <alignment vertical="center"/>
    </xf>
    <xf numFmtId="0" fontId="94" fillId="0" borderId="0" applyNumberFormat="0" applyFill="0" applyBorder="0" applyAlignment="0" applyProtection="0">
      <alignment vertical="center"/>
    </xf>
    <xf numFmtId="0" fontId="52" fillId="35" borderId="0" applyNumberFormat="0" applyBorder="0" applyAlignment="0" applyProtection="0">
      <alignment vertical="center"/>
    </xf>
    <xf numFmtId="0" fontId="94" fillId="0" borderId="0" applyNumberFormat="0" applyFill="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94" fillId="0" borderId="0" applyNumberFormat="0" applyFill="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94" fillId="0" borderId="0" applyNumberFormat="0" applyFill="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94" fillId="0" borderId="0" applyNumberFormat="0" applyFill="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90" fillId="61" borderId="0" applyNumberFormat="0" applyBorder="0" applyAlignment="0" applyProtection="0">
      <alignment vertical="center"/>
    </xf>
    <xf numFmtId="0" fontId="52" fillId="35" borderId="0" applyNumberFormat="0" applyBorder="0" applyAlignment="0" applyProtection="0">
      <alignment vertical="center"/>
    </xf>
    <xf numFmtId="0" fontId="90" fillId="61" borderId="0" applyNumberFormat="0" applyBorder="0" applyAlignment="0" applyProtection="0">
      <alignment vertical="center"/>
    </xf>
    <xf numFmtId="0" fontId="90" fillId="61" borderId="0" applyNumberFormat="0" applyBorder="0" applyAlignment="0" applyProtection="0">
      <alignment vertical="center"/>
    </xf>
    <xf numFmtId="0" fontId="90"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90" fillId="35" borderId="0" applyNumberFormat="0" applyBorder="0" applyAlignment="0" applyProtection="0">
      <alignment vertical="center"/>
    </xf>
    <xf numFmtId="0" fontId="90" fillId="35" borderId="0" applyNumberFormat="0" applyBorder="0" applyAlignment="0" applyProtection="0">
      <alignment vertical="center"/>
    </xf>
    <xf numFmtId="0" fontId="90" fillId="35" borderId="0" applyNumberFormat="0" applyBorder="0" applyAlignment="0" applyProtection="0">
      <alignment vertical="center"/>
    </xf>
    <xf numFmtId="0" fontId="90" fillId="35" borderId="0" applyNumberFormat="0" applyBorder="0" applyAlignment="0" applyProtection="0">
      <alignment vertical="center"/>
    </xf>
    <xf numFmtId="0" fontId="90" fillId="35" borderId="0" applyNumberFormat="0" applyBorder="0" applyAlignment="0" applyProtection="0">
      <alignment vertical="center"/>
    </xf>
    <xf numFmtId="0" fontId="0" fillId="0" borderId="0">
      <alignment vertical="center"/>
    </xf>
    <xf numFmtId="0" fontId="90" fillId="35" borderId="0" applyNumberFormat="0" applyBorder="0" applyAlignment="0" applyProtection="0">
      <alignment vertical="center"/>
    </xf>
    <xf numFmtId="0" fontId="90" fillId="35" borderId="0" applyNumberFormat="0" applyBorder="0" applyAlignment="0" applyProtection="0">
      <alignment vertical="center"/>
    </xf>
    <xf numFmtId="0" fontId="81" fillId="59" borderId="0" applyNumberFormat="0" applyBorder="0" applyAlignment="0" applyProtection="0">
      <alignment vertical="center"/>
    </xf>
    <xf numFmtId="0" fontId="90" fillId="35" borderId="0" applyNumberFormat="0" applyBorder="0" applyAlignment="0" applyProtection="0">
      <alignment vertical="center"/>
    </xf>
    <xf numFmtId="0" fontId="53" fillId="35" borderId="0" applyNumberFormat="0" applyBorder="0" applyAlignment="0" applyProtection="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75" fillId="0" borderId="0">
      <alignment vertical="center"/>
    </xf>
    <xf numFmtId="0" fontId="52" fillId="61" borderId="0" applyNumberFormat="0" applyBorder="0" applyAlignment="0" applyProtection="0">
      <alignment vertical="center"/>
    </xf>
    <xf numFmtId="0" fontId="52" fillId="6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5" fillId="0" borderId="10"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8" fillId="0" borderId="32" applyNumberFormat="0" applyFill="0" applyAlignment="0" applyProtection="0">
      <alignment vertical="center"/>
    </xf>
    <xf numFmtId="0" fontId="15" fillId="0" borderId="0">
      <alignment vertical="center"/>
    </xf>
    <xf numFmtId="0" fontId="51" fillId="33" borderId="0" applyNumberFormat="0" applyBorder="0" applyAlignment="0" applyProtection="0">
      <alignment vertical="center"/>
    </xf>
    <xf numFmtId="0" fontId="15" fillId="0" borderId="0">
      <alignment vertical="center"/>
    </xf>
    <xf numFmtId="0" fontId="51" fillId="33" borderId="0" applyNumberFormat="0" applyBorder="0" applyAlignment="0" applyProtection="0">
      <alignment vertical="center"/>
    </xf>
    <xf numFmtId="0" fontId="15" fillId="0" borderId="0">
      <alignment vertical="center"/>
    </xf>
    <xf numFmtId="0" fontId="51" fillId="33" borderId="0" applyNumberFormat="0" applyBorder="0" applyAlignment="0" applyProtection="0">
      <alignment vertical="center"/>
    </xf>
    <xf numFmtId="0" fontId="15" fillId="0" borderId="0">
      <alignment vertical="center"/>
    </xf>
    <xf numFmtId="0" fontId="15" fillId="0" borderId="0">
      <alignment vertical="center"/>
    </xf>
    <xf numFmtId="0" fontId="51" fillId="33" borderId="0" applyNumberFormat="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99" fillId="24" borderId="33" applyNumberFormat="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0" fillId="13" borderId="28" applyNumberFormat="0" applyFont="0" applyAlignment="0" applyProtection="0">
      <alignment vertical="center"/>
    </xf>
    <xf numFmtId="0" fontId="15" fillId="0" borderId="0">
      <alignment vertical="center"/>
    </xf>
    <xf numFmtId="0" fontId="0" fillId="13" borderId="2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13" borderId="28" applyNumberFormat="0" applyFont="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0" fillId="0" borderId="0">
      <alignment vertical="center"/>
    </xf>
    <xf numFmtId="0" fontId="0" fillId="13" borderId="2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3" fillId="64" borderId="0" applyNumberFormat="0" applyBorder="0" applyAlignment="0" applyProtection="0">
      <alignment vertical="center"/>
    </xf>
    <xf numFmtId="0" fontId="15" fillId="0" borderId="0">
      <alignment vertical="center"/>
    </xf>
    <xf numFmtId="0" fontId="43" fillId="6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7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3" fillId="5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lignment vertical="center"/>
    </xf>
    <xf numFmtId="0" fontId="28" fillId="0" borderId="0">
      <alignment vertical="center"/>
    </xf>
    <xf numFmtId="0" fontId="15" fillId="0" borderId="0">
      <alignment vertical="center"/>
    </xf>
    <xf numFmtId="0" fontId="15" fillId="0" borderId="0">
      <alignment vertical="center"/>
    </xf>
    <xf numFmtId="0" fontId="2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lignment vertical="center"/>
    </xf>
    <xf numFmtId="0" fontId="2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8" fillId="6" borderId="2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9" fillId="24" borderId="33" applyNumberFormat="0" applyAlignment="0" applyProtection="0">
      <alignment vertical="center"/>
    </xf>
    <xf numFmtId="0" fontId="15" fillId="0" borderId="0">
      <alignment vertical="center"/>
    </xf>
    <xf numFmtId="0" fontId="15" fillId="0" borderId="0">
      <alignment vertical="center"/>
    </xf>
    <xf numFmtId="0" fontId="99" fillId="24" borderId="33" applyNumberFormat="0" applyAlignment="0" applyProtection="0">
      <alignment vertical="center"/>
    </xf>
    <xf numFmtId="0" fontId="78" fillId="6" borderId="2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82" fillId="7" borderId="27" applyNumberFormat="0" applyAlignment="0" applyProtection="0">
      <alignment vertical="center"/>
    </xf>
    <xf numFmtId="0" fontId="15" fillId="0" borderId="0">
      <alignment vertical="center"/>
    </xf>
    <xf numFmtId="0" fontId="82" fillId="7" borderId="27" applyNumberFormat="0" applyAlignment="0" applyProtection="0">
      <alignment vertical="center"/>
    </xf>
    <xf numFmtId="0" fontId="15" fillId="0" borderId="0">
      <alignment vertical="center"/>
    </xf>
    <xf numFmtId="0" fontId="82" fillId="7" borderId="27" applyNumberFormat="0" applyAlignment="0" applyProtection="0">
      <alignment vertical="center"/>
    </xf>
    <xf numFmtId="0" fontId="15" fillId="0" borderId="0">
      <alignment vertical="center"/>
    </xf>
    <xf numFmtId="0" fontId="82" fillId="7" borderId="27" applyNumberFormat="0" applyAlignment="0" applyProtection="0">
      <alignment vertical="center"/>
    </xf>
    <xf numFmtId="0" fontId="15" fillId="0" borderId="0">
      <alignment vertical="center"/>
    </xf>
    <xf numFmtId="0" fontId="82" fillId="7" borderId="27" applyNumberFormat="0" applyAlignment="0" applyProtection="0">
      <alignment vertical="center"/>
    </xf>
    <xf numFmtId="0" fontId="15" fillId="0" borderId="0">
      <alignment vertical="center"/>
    </xf>
    <xf numFmtId="0" fontId="15" fillId="0" borderId="0">
      <alignment vertical="center"/>
    </xf>
    <xf numFmtId="0" fontId="57" fillId="33" borderId="0" applyNumberFormat="0" applyBorder="0" applyAlignment="0" applyProtection="0">
      <alignment vertical="center"/>
    </xf>
    <xf numFmtId="0" fontId="82" fillId="7"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78" fillId="6" borderId="25" applyNumberFormat="0" applyAlignment="0" applyProtection="0">
      <alignment vertical="center"/>
    </xf>
    <xf numFmtId="0" fontId="15" fillId="0" borderId="0">
      <alignment vertical="center"/>
    </xf>
    <xf numFmtId="0" fontId="78" fillId="6" borderId="25" applyNumberFormat="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2" fillId="0" borderId="0">
      <alignment vertical="center"/>
    </xf>
    <xf numFmtId="0" fontId="15" fillId="0" borderId="0">
      <alignment vertical="center"/>
    </xf>
    <xf numFmtId="0" fontId="15" fillId="0" borderId="0">
      <alignment vertical="center"/>
    </xf>
    <xf numFmtId="0" fontId="15" fillId="0" borderId="0">
      <alignment vertical="center"/>
    </xf>
    <xf numFmtId="0" fontId="78" fillId="6" borderId="25" applyNumberFormat="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98" fillId="0" borderId="32" applyNumberFormat="0" applyFill="0" applyAlignment="0" applyProtection="0">
      <alignment vertical="center"/>
    </xf>
    <xf numFmtId="0" fontId="0" fillId="0" borderId="0">
      <alignment vertical="center"/>
    </xf>
    <xf numFmtId="0" fontId="0" fillId="0" borderId="0">
      <alignment vertical="center"/>
    </xf>
    <xf numFmtId="0" fontId="98"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8" fillId="0" borderId="32" applyNumberFormat="0" applyFill="0" applyAlignment="0" applyProtection="0">
      <alignment vertical="center"/>
    </xf>
    <xf numFmtId="0" fontId="0" fillId="0" borderId="0">
      <alignment vertical="center"/>
    </xf>
    <xf numFmtId="0" fontId="0" fillId="0" borderId="0">
      <alignment vertical="center"/>
    </xf>
    <xf numFmtId="0" fontId="98" fillId="0" borderId="32" applyNumberFormat="0" applyFill="0" applyAlignment="0" applyProtection="0">
      <alignment vertical="center"/>
    </xf>
    <xf numFmtId="0" fontId="0" fillId="0" borderId="0">
      <alignment vertical="center"/>
    </xf>
    <xf numFmtId="0" fontId="0" fillId="0" borderId="0">
      <alignment vertical="center"/>
    </xf>
    <xf numFmtId="0" fontId="98" fillId="0" borderId="32" applyNumberFormat="0" applyFill="0" applyAlignment="0" applyProtection="0">
      <alignment vertical="center"/>
    </xf>
    <xf numFmtId="0" fontId="0" fillId="0" borderId="0">
      <alignment vertical="center"/>
    </xf>
    <xf numFmtId="0" fontId="0" fillId="0" borderId="0">
      <alignment vertical="center"/>
    </xf>
    <xf numFmtId="0" fontId="98"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Alignment="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76" fillId="0" borderId="1">
      <alignment horizontal="left" vertical="center"/>
    </xf>
    <xf numFmtId="0" fontId="76" fillId="0" borderId="1">
      <alignment horizontal="left" vertical="center"/>
    </xf>
    <xf numFmtId="0" fontId="0" fillId="13" borderId="28" applyNumberFormat="0" applyFont="0" applyAlignment="0" applyProtection="0">
      <alignment vertical="center"/>
    </xf>
    <xf numFmtId="0" fontId="76" fillId="0" borderId="1">
      <alignment horizontal="left" vertical="center"/>
    </xf>
    <xf numFmtId="0" fontId="76" fillId="0" borderId="1">
      <alignment horizontal="left" vertical="center"/>
    </xf>
    <xf numFmtId="0" fontId="0" fillId="13" borderId="28" applyNumberFormat="0" applyFont="0" applyAlignment="0" applyProtection="0">
      <alignment vertical="center"/>
    </xf>
    <xf numFmtId="0" fontId="76" fillId="0" borderId="1">
      <alignment horizontal="left" vertical="center"/>
    </xf>
    <xf numFmtId="0" fontId="76" fillId="0" borderId="1">
      <alignment horizontal="left" vertical="center"/>
    </xf>
    <xf numFmtId="0" fontId="76"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5" fillId="6" borderId="27" applyNumberFormat="0" applyAlignment="0" applyProtection="0">
      <alignment vertical="center"/>
    </xf>
    <xf numFmtId="0" fontId="15" fillId="0" borderId="0">
      <alignment vertical="center"/>
    </xf>
    <xf numFmtId="1" fontId="42" fillId="0" borderId="13" applyFill="0" applyProtection="0">
      <alignment horizontal="center" vertical="center"/>
    </xf>
    <xf numFmtId="0" fontId="15" fillId="0" borderId="0">
      <alignment vertical="center"/>
    </xf>
    <xf numFmtId="0" fontId="95" fillId="6" borderId="27" applyNumberFormat="0" applyAlignment="0" applyProtection="0">
      <alignment vertical="center"/>
    </xf>
    <xf numFmtId="0" fontId="15" fillId="0" borderId="0">
      <alignment vertical="center"/>
    </xf>
    <xf numFmtId="0" fontId="15" fillId="0" borderId="0">
      <alignment vertical="center"/>
    </xf>
    <xf numFmtId="0" fontId="95" fillId="6" borderId="27" applyNumberFormat="0" applyAlignment="0" applyProtection="0">
      <alignment vertical="center"/>
    </xf>
    <xf numFmtId="0" fontId="28" fillId="0" borderId="0">
      <alignment vertical="center"/>
    </xf>
    <xf numFmtId="0" fontId="28" fillId="0" borderId="0">
      <alignment vertical="center"/>
    </xf>
    <xf numFmtId="0" fontId="95" fillId="6" borderId="27" applyNumberFormat="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94" fillId="0" borderId="0" applyNumberFormat="0" applyFill="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94" fillId="0" borderId="0" applyNumberFormat="0" applyFill="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42" fillId="0" borderId="6" applyNumberFormat="0" applyFill="0" applyProtection="0">
      <alignment horizontal="lef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20" applyNumberFormat="0" applyFill="0" applyAlignment="0" applyProtection="0">
      <alignment vertical="center"/>
    </xf>
    <xf numFmtId="0" fontId="101" fillId="0" borderId="0" applyNumberFormat="0" applyFill="0" applyBorder="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2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101" fillId="0" borderId="0" applyNumberFormat="0" applyFill="0" applyBorder="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101" fillId="0" borderId="0" applyNumberFormat="0" applyFill="0" applyBorder="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4" fontId="0" fillId="0" borderId="0" applyFont="0" applyFill="0" applyBorder="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5" fillId="6" borderId="27"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9" fillId="24" borderId="33" applyNumberFormat="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44" fillId="0" borderId="13" applyNumberFormat="0" applyFill="0" applyProtection="0">
      <alignment horizontal="lef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98" fillId="0" borderId="32" applyNumberFormat="0" applyFill="0" applyAlignment="0" applyProtection="0">
      <alignment vertical="center"/>
    </xf>
    <xf numFmtId="0" fontId="75" fillId="0" borderId="0">
      <alignment vertical="center"/>
    </xf>
    <xf numFmtId="176" fontId="0" fillId="0" borderId="0" applyFont="0" applyFill="0" applyBorder="0" applyAlignment="0" applyProtection="0">
      <alignment vertical="center"/>
    </xf>
    <xf numFmtId="0" fontId="82" fillId="7" borderId="27"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9" fontId="0" fillId="0" borderId="0" applyFont="0" applyFill="0" applyBorder="0" applyAlignment="0" applyProtection="0">
      <alignment vertical="center"/>
    </xf>
    <xf numFmtId="43" fontId="0" fillId="0" borderId="0" applyFont="0" applyFill="0" applyBorder="0" applyAlignment="0" applyProtection="0">
      <alignment vertical="center"/>
    </xf>
    <xf numFmtId="18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51" borderId="0" applyNumberFormat="0" applyBorder="0" applyAlignment="0" applyProtection="0">
      <alignment vertical="center"/>
    </xf>
    <xf numFmtId="0" fontId="70" fillId="66" borderId="0" applyNumberFormat="0" applyBorder="0" applyAlignment="0" applyProtection="0">
      <alignment vertical="center"/>
    </xf>
    <xf numFmtId="0" fontId="70" fillId="66"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67" borderId="0" applyNumberFormat="0" applyBorder="0" applyAlignment="0" applyProtection="0">
      <alignment vertical="center"/>
    </xf>
    <xf numFmtId="0" fontId="43" fillId="67" borderId="0" applyNumberFormat="0" applyBorder="0" applyAlignment="0" applyProtection="0">
      <alignment vertical="center"/>
    </xf>
    <xf numFmtId="0" fontId="43" fillId="60" borderId="0" applyNumberFormat="0" applyBorder="0" applyAlignment="0" applyProtection="0">
      <alignment vertical="center"/>
    </xf>
    <xf numFmtId="0" fontId="43" fillId="60" borderId="0" applyNumberFormat="0" applyBorder="0" applyAlignment="0" applyProtection="0">
      <alignment vertical="center"/>
    </xf>
    <xf numFmtId="0" fontId="43" fillId="21"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68" borderId="0" applyNumberFormat="0" applyBorder="0" applyAlignment="0" applyProtection="0">
      <alignment vertical="center"/>
    </xf>
    <xf numFmtId="0" fontId="43" fillId="68" borderId="0" applyNumberFormat="0" applyBorder="0" applyAlignment="0" applyProtection="0">
      <alignment vertical="center"/>
    </xf>
    <xf numFmtId="0" fontId="43" fillId="68" borderId="0" applyNumberFormat="0" applyBorder="0" applyAlignment="0" applyProtection="0">
      <alignment vertical="center"/>
    </xf>
    <xf numFmtId="0" fontId="43" fillId="68" borderId="0" applyNumberFormat="0" applyBorder="0" applyAlignment="0" applyProtection="0">
      <alignment vertical="center"/>
    </xf>
    <xf numFmtId="0" fontId="43" fillId="62" borderId="0" applyNumberFormat="0" applyBorder="0" applyAlignment="0" applyProtection="0">
      <alignment vertical="center"/>
    </xf>
    <xf numFmtId="0" fontId="43" fillId="62" borderId="0" applyNumberFormat="0" applyBorder="0" applyAlignment="0" applyProtection="0">
      <alignment vertical="center"/>
    </xf>
    <xf numFmtId="0" fontId="43" fillId="1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69" borderId="0" applyNumberFormat="0" applyBorder="0" applyAlignment="0" applyProtection="0">
      <alignment vertical="center"/>
    </xf>
    <xf numFmtId="0" fontId="43" fillId="69" borderId="0" applyNumberFormat="0" applyBorder="0" applyAlignment="0" applyProtection="0">
      <alignment vertical="center"/>
    </xf>
    <xf numFmtId="181" fontId="42" fillId="0" borderId="13" applyFill="0" applyProtection="0">
      <alignment horizontal="right" vertical="center"/>
    </xf>
    <xf numFmtId="181" fontId="42" fillId="0" borderId="13" applyFill="0" applyProtection="0">
      <alignment horizontal="right" vertical="center"/>
    </xf>
    <xf numFmtId="181" fontId="42" fillId="0" borderId="13" applyFill="0" applyProtection="0">
      <alignment horizontal="right" vertical="center"/>
    </xf>
    <xf numFmtId="181" fontId="42" fillId="0" borderId="13" applyFill="0" applyProtection="0">
      <alignment horizontal="right" vertical="center"/>
    </xf>
    <xf numFmtId="181" fontId="42" fillId="0" borderId="13" applyFill="0" applyProtection="0">
      <alignment horizontal="right" vertical="center"/>
    </xf>
    <xf numFmtId="181" fontId="42" fillId="0" borderId="13" applyFill="0" applyProtection="0">
      <alignment horizontal="right" vertical="center"/>
    </xf>
    <xf numFmtId="181" fontId="42" fillId="0" borderId="13" applyFill="0" applyProtection="0">
      <alignment horizontal="right" vertical="center"/>
    </xf>
    <xf numFmtId="0" fontId="42" fillId="0" borderId="6" applyNumberFormat="0" applyFill="0" applyProtection="0">
      <alignment horizontal="left" vertical="center"/>
    </xf>
    <xf numFmtId="0" fontId="42" fillId="0" borderId="6" applyNumberFormat="0" applyFill="0" applyProtection="0">
      <alignment horizontal="left" vertical="center"/>
    </xf>
    <xf numFmtId="0" fontId="42" fillId="0" borderId="6" applyNumberFormat="0" applyFill="0" applyProtection="0">
      <alignment horizontal="left" vertical="center"/>
    </xf>
    <xf numFmtId="0" fontId="42" fillId="0" borderId="6" applyNumberFormat="0" applyFill="0" applyProtection="0">
      <alignment horizontal="left" vertical="center"/>
    </xf>
    <xf numFmtId="0" fontId="42" fillId="0" borderId="6" applyNumberFormat="0" applyFill="0" applyProtection="0">
      <alignment horizontal="left" vertical="center"/>
    </xf>
    <xf numFmtId="0" fontId="42" fillId="0" borderId="6" applyNumberFormat="0" applyFill="0" applyProtection="0">
      <alignment horizontal="lef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81" fillId="59" borderId="0" applyNumberFormat="0" applyBorder="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78" fillId="6" borderId="25"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0" fontId="82" fillId="7" borderId="27" applyNumberFormat="0" applyAlignment="0" applyProtection="0">
      <alignment vertical="center"/>
    </xf>
    <xf numFmtId="1" fontId="42" fillId="0" borderId="13" applyFill="0" applyProtection="0">
      <alignment horizontal="center" vertical="center"/>
    </xf>
    <xf numFmtId="1" fontId="42" fillId="0" borderId="13" applyFill="0" applyProtection="0">
      <alignment horizontal="center" vertical="center"/>
    </xf>
    <xf numFmtId="1" fontId="42" fillId="0" borderId="13" applyFill="0" applyProtection="0">
      <alignment horizontal="center" vertical="center"/>
    </xf>
    <xf numFmtId="1" fontId="42" fillId="0" borderId="13" applyFill="0" applyProtection="0">
      <alignment horizontal="center" vertical="center"/>
    </xf>
    <xf numFmtId="1" fontId="42" fillId="0" borderId="13" applyFill="0" applyProtection="0">
      <alignment horizontal="center" vertical="center"/>
    </xf>
    <xf numFmtId="0" fontId="102" fillId="0" borderId="0">
      <alignment vertical="center"/>
    </xf>
    <xf numFmtId="0" fontId="55"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xf numFmtId="0" fontId="0" fillId="13" borderId="28" applyNumberFormat="0" applyFont="0" applyAlignment="0" applyProtection="0">
      <alignment vertical="center"/>
    </xf>
  </cellStyleXfs>
  <cellXfs count="181">
    <xf numFmtId="0" fontId="0" fillId="0" borderId="0" xfId="0" applyAlignment="1"/>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horizontal="center" vertical="center" wrapText="1"/>
    </xf>
    <xf numFmtId="196"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8" fillId="0" borderId="0"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4" fontId="14" fillId="0" borderId="1" xfId="0" applyNumberFormat="1" applyFont="1" applyFill="1" applyBorder="1" applyAlignment="1">
      <alignment vertical="center" wrapText="1"/>
    </xf>
    <xf numFmtId="0" fontId="1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5" fillId="0" borderId="0" xfId="745" applyNumberFormat="1" applyFont="1" applyFill="1" applyAlignment="1" applyProtection="1">
      <alignment horizontal="center" vertical="center" wrapText="1"/>
    </xf>
    <xf numFmtId="0" fontId="4" fillId="0" borderId="0" xfId="0" applyFont="1" applyFill="1" applyBorder="1" applyAlignment="1">
      <alignment horizontal="center" vertical="center" wrapText="1"/>
    </xf>
    <xf numFmtId="0" fontId="13" fillId="0" borderId="1" xfId="0" applyFont="1" applyFill="1" applyBorder="1" applyAlignment="1">
      <alignment vertical="center" wrapText="1"/>
    </xf>
    <xf numFmtId="196" fontId="14"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0" xfId="1012" applyFont="1" applyProtection="1">
      <alignment vertical="center"/>
    </xf>
    <xf numFmtId="0" fontId="17" fillId="0" borderId="0" xfId="1012" applyFont="1" applyAlignment="1" applyProtection="1">
      <alignment horizontal="center" vertical="center"/>
    </xf>
    <xf numFmtId="0" fontId="15" fillId="0" borderId="0" xfId="1012" applyProtection="1">
      <alignment vertical="center"/>
    </xf>
    <xf numFmtId="0" fontId="15" fillId="2" borderId="0" xfId="1012" applyFill="1" applyProtection="1">
      <alignment vertical="center"/>
    </xf>
    <xf numFmtId="183" fontId="15" fillId="0" borderId="0" xfId="1012" applyNumberFormat="1" applyProtection="1">
      <alignment vertical="center"/>
    </xf>
    <xf numFmtId="0" fontId="5" fillId="0" borderId="0" xfId="1012" applyFont="1" applyFill="1" applyAlignment="1" applyProtection="1">
      <alignment horizontal="center" vertical="center"/>
    </xf>
    <xf numFmtId="0" fontId="14" fillId="0" borderId="0" xfId="1012" applyFont="1" applyFill="1" applyProtection="1">
      <alignment vertical="center"/>
    </xf>
    <xf numFmtId="183" fontId="14" fillId="0" borderId="0" xfId="1012" applyNumberFormat="1" applyFont="1" applyFill="1" applyBorder="1" applyAlignment="1" applyProtection="1">
      <alignment horizontal="right" vertical="center"/>
    </xf>
    <xf numFmtId="0" fontId="13" fillId="0" borderId="1" xfId="1012" applyFont="1" applyFill="1" applyBorder="1" applyAlignment="1" applyProtection="1">
      <alignment horizontal="distributed" vertical="center" wrapText="1" indent="3"/>
    </xf>
    <xf numFmtId="183" fontId="13" fillId="0" borderId="1" xfId="1012" applyNumberFormat="1" applyFont="1" applyFill="1" applyBorder="1" applyAlignment="1" applyProtection="1">
      <alignment horizontal="center" vertical="center" wrapText="1"/>
    </xf>
    <xf numFmtId="183" fontId="13" fillId="0" borderId="1" xfId="1012" applyNumberFormat="1" applyFont="1" applyFill="1" applyBorder="1" applyAlignment="1">
      <alignment horizontal="center" vertical="center" wrapText="1"/>
    </xf>
    <xf numFmtId="0" fontId="13" fillId="0" borderId="1" xfId="0" applyFont="1" applyFill="1" applyBorder="1" applyAlignment="1" applyProtection="1">
      <alignment vertical="center" wrapText="1"/>
    </xf>
    <xf numFmtId="192" fontId="13" fillId="0" borderId="1" xfId="23" applyNumberFormat="1" applyFont="1" applyFill="1" applyBorder="1" applyAlignment="1" applyProtection="1">
      <alignment horizontal="right" vertical="center" wrapText="1"/>
    </xf>
    <xf numFmtId="188" fontId="13" fillId="0" borderId="1" xfId="32" applyNumberFormat="1" applyFont="1" applyFill="1" applyBorder="1" applyAlignment="1" applyProtection="1">
      <alignment horizontal="right" vertical="center" wrapText="1"/>
    </xf>
    <xf numFmtId="0" fontId="14" fillId="0" borderId="1" xfId="0" applyFont="1" applyFill="1" applyBorder="1" applyAlignment="1" applyProtection="1">
      <alignment vertical="center" wrapText="1"/>
    </xf>
    <xf numFmtId="192" fontId="14" fillId="0" borderId="1" xfId="23" applyNumberFormat="1" applyFont="1" applyFill="1" applyBorder="1" applyAlignment="1" applyProtection="1">
      <alignment horizontal="right" vertical="center" wrapText="1"/>
    </xf>
    <xf numFmtId="188" fontId="14" fillId="0" borderId="1" xfId="32" applyNumberFormat="1" applyFont="1" applyFill="1" applyBorder="1" applyAlignment="1" applyProtection="1">
      <alignment horizontal="right" vertical="center" wrapText="1"/>
    </xf>
    <xf numFmtId="0" fontId="11"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49" fontId="18" fillId="0" borderId="1" xfId="997" applyNumberFormat="1" applyFont="1" applyFill="1" applyBorder="1" applyAlignment="1" applyProtection="1">
      <alignment vertical="center" wrapText="1"/>
    </xf>
    <xf numFmtId="49" fontId="11" fillId="0" borderId="1" xfId="997" applyNumberFormat="1" applyFont="1" applyFill="1" applyBorder="1" applyAlignment="1" applyProtection="1">
      <alignment vertical="center" wrapText="1"/>
    </xf>
    <xf numFmtId="0" fontId="13" fillId="0" borderId="1" xfId="1012" applyFont="1" applyFill="1" applyBorder="1" applyAlignment="1" applyProtection="1">
      <alignment horizontal="distributed" vertical="center" wrapText="1" indent="1"/>
    </xf>
    <xf numFmtId="0" fontId="13" fillId="0" borderId="1" xfId="1012" applyFont="1" applyFill="1" applyBorder="1" applyAlignment="1" applyProtection="1">
      <alignment horizontal="left" vertical="center" wrapText="1"/>
    </xf>
    <xf numFmtId="0" fontId="14" fillId="0" borderId="1" xfId="1012" applyFont="1" applyFill="1" applyBorder="1" applyAlignment="1" applyProtection="1">
      <alignment horizontal="left" vertical="center" wrapText="1"/>
    </xf>
    <xf numFmtId="0" fontId="14" fillId="0" borderId="1" xfId="1011" applyFont="1" applyFill="1" applyBorder="1" applyAlignment="1" applyProtection="1">
      <alignment horizontal="left" vertical="center" wrapText="1"/>
    </xf>
    <xf numFmtId="0" fontId="13" fillId="0" borderId="1" xfId="1011" applyFont="1" applyFill="1" applyBorder="1" applyAlignment="1" applyProtection="1">
      <alignment horizontal="left" vertical="center" wrapText="1"/>
    </xf>
    <xf numFmtId="0" fontId="16" fillId="0" borderId="0" xfId="1012" applyFont="1">
      <alignment vertical="center"/>
    </xf>
    <xf numFmtId="0" fontId="17" fillId="0" borderId="0" xfId="1012" applyFont="1" applyAlignment="1">
      <alignment horizontal="center" vertical="center"/>
    </xf>
    <xf numFmtId="0" fontId="15" fillId="0" borderId="0" xfId="1012">
      <alignment vertical="center"/>
    </xf>
    <xf numFmtId="183" fontId="15" fillId="0" borderId="0" xfId="1012" applyNumberFormat="1">
      <alignment vertical="center"/>
    </xf>
    <xf numFmtId="0" fontId="5" fillId="0" borderId="0" xfId="1012" applyFont="1" applyFill="1" applyAlignment="1">
      <alignment horizontal="center" vertical="center"/>
    </xf>
    <xf numFmtId="0" fontId="14" fillId="0" borderId="0" xfId="1012" applyFont="1" applyFill="1">
      <alignment vertical="center"/>
    </xf>
    <xf numFmtId="0" fontId="19" fillId="0" borderId="0" xfId="1012" applyFont="1" applyFill="1">
      <alignment vertical="center"/>
    </xf>
    <xf numFmtId="183" fontId="14" fillId="0" borderId="0" xfId="1012" applyNumberFormat="1" applyFont="1" applyFill="1" applyAlignment="1">
      <alignment horizontal="right" vertical="center"/>
    </xf>
    <xf numFmtId="0" fontId="13" fillId="0" borderId="1" xfId="1012" applyFont="1" applyFill="1" applyBorder="1" applyAlignment="1">
      <alignment horizontal="distributed" vertical="center" wrapText="1" indent="3"/>
    </xf>
    <xf numFmtId="49" fontId="18" fillId="0" borderId="1" xfId="997" applyNumberFormat="1" applyFont="1" applyFill="1" applyBorder="1" applyAlignment="1">
      <alignment vertical="center" wrapText="1"/>
    </xf>
    <xf numFmtId="3" fontId="13" fillId="0" borderId="1" xfId="0" applyNumberFormat="1" applyFont="1" applyFill="1" applyBorder="1" applyAlignment="1" applyProtection="1">
      <alignment horizontal="right" vertical="center"/>
    </xf>
    <xf numFmtId="3" fontId="13" fillId="0" borderId="1" xfId="0" applyNumberFormat="1" applyFont="1" applyFill="1" applyBorder="1" applyAlignment="1" applyProtection="1">
      <alignment horizontal="right" vertical="center"/>
      <protection locked="0"/>
    </xf>
    <xf numFmtId="188" fontId="13" fillId="0" borderId="1" xfId="32" applyNumberFormat="1" applyFont="1" applyFill="1" applyBorder="1" applyAlignment="1" applyProtection="1">
      <alignment horizontal="right" vertical="center" wrapText="1"/>
      <protection locked="0"/>
    </xf>
    <xf numFmtId="49" fontId="11" fillId="0" borderId="1" xfId="997" applyNumberFormat="1" applyFont="1" applyFill="1" applyBorder="1" applyAlignment="1">
      <alignment vertical="center" wrapText="1"/>
    </xf>
    <xf numFmtId="3" fontId="14" fillId="0" borderId="1" xfId="0" applyNumberFormat="1" applyFont="1" applyFill="1" applyBorder="1" applyAlignment="1" applyProtection="1">
      <alignment horizontal="right" vertical="center"/>
    </xf>
    <xf numFmtId="3" fontId="14" fillId="0" borderId="1" xfId="0" applyNumberFormat="1" applyFont="1" applyFill="1" applyBorder="1" applyAlignment="1" applyProtection="1">
      <alignment horizontal="right" vertical="center"/>
      <protection locked="0"/>
    </xf>
    <xf numFmtId="188" fontId="14" fillId="0" borderId="1" xfId="32" applyNumberFormat="1" applyFont="1" applyFill="1" applyBorder="1" applyAlignment="1" applyProtection="1">
      <alignment horizontal="right" vertical="center" wrapText="1"/>
      <protection locked="0"/>
    </xf>
    <xf numFmtId="0" fontId="13" fillId="0" borderId="1" xfId="1012" applyFont="1" applyFill="1" applyBorder="1" applyAlignment="1">
      <alignment vertical="center" wrapText="1"/>
    </xf>
    <xf numFmtId="0" fontId="14" fillId="0" borderId="1" xfId="1012" applyFont="1" applyFill="1" applyBorder="1" applyAlignment="1">
      <alignment horizontal="left" vertical="center"/>
    </xf>
    <xf numFmtId="0" fontId="13" fillId="0" borderId="1" xfId="1012" applyFont="1" applyFill="1" applyBorder="1" applyAlignment="1">
      <alignment horizontal="distributed" vertical="center" indent="1"/>
    </xf>
    <xf numFmtId="0" fontId="13" fillId="0" borderId="1" xfId="1011" applyFont="1" applyFill="1" applyBorder="1" applyAlignment="1">
      <alignment horizontal="left" vertical="center"/>
    </xf>
    <xf numFmtId="0" fontId="13" fillId="0" borderId="1" xfId="1011" applyFont="1" applyFill="1" applyBorder="1" applyAlignment="1" applyProtection="1">
      <alignment horizontal="left" vertical="center"/>
    </xf>
    <xf numFmtId="0" fontId="14" fillId="0" borderId="1" xfId="1012" applyFont="1" applyFill="1" applyBorder="1" applyAlignment="1" applyProtection="1">
      <alignment horizontal="left" vertical="center"/>
    </xf>
    <xf numFmtId="183" fontId="14" fillId="0" borderId="1" xfId="1012" applyNumberFormat="1" applyFont="1" applyFill="1" applyBorder="1" applyAlignment="1" applyProtection="1">
      <alignment horizontal="right" vertical="center" wrapText="1"/>
      <protection locked="0"/>
    </xf>
    <xf numFmtId="0" fontId="20" fillId="0" borderId="0" xfId="0" applyFont="1" applyFill="1" applyBorder="1" applyAlignment="1"/>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11" fillId="0" borderId="0" xfId="0" applyFont="1" applyAlignment="1">
      <alignment horizontal="right"/>
    </xf>
    <xf numFmtId="0" fontId="13" fillId="0" borderId="3" xfId="1015" applyFont="1" applyBorder="1" applyAlignment="1">
      <alignment horizontal="center" vertical="center"/>
    </xf>
    <xf numFmtId="0" fontId="13" fillId="0" borderId="4" xfId="1015" applyFont="1" applyBorder="1" applyAlignment="1">
      <alignment horizontal="center" vertical="center"/>
    </xf>
    <xf numFmtId="0" fontId="13" fillId="0" borderId="5" xfId="1015" applyFont="1" applyBorder="1" applyAlignment="1">
      <alignment horizontal="center" vertical="center"/>
    </xf>
    <xf numFmtId="0" fontId="13" fillId="0" borderId="6" xfId="1015" applyFont="1" applyBorder="1" applyAlignment="1">
      <alignment horizontal="center" vertical="center"/>
    </xf>
    <xf numFmtId="0" fontId="13" fillId="0" borderId="1" xfId="1015" applyFont="1" applyBorder="1" applyAlignment="1">
      <alignment horizontal="center" vertical="center"/>
    </xf>
    <xf numFmtId="49" fontId="13" fillId="0" borderId="1" xfId="783" applyNumberFormat="1" applyFont="1" applyFill="1" applyBorder="1" applyAlignment="1" applyProtection="1">
      <alignment horizontal="center" vertical="center"/>
    </xf>
    <xf numFmtId="0" fontId="23" fillId="0" borderId="1" xfId="0" applyFont="1" applyFill="1" applyBorder="1" applyAlignment="1">
      <alignment horizontal="center"/>
    </xf>
    <xf numFmtId="191" fontId="24" fillId="0" borderId="1" xfId="0" applyNumberFormat="1" applyFont="1" applyFill="1" applyBorder="1" applyAlignment="1"/>
    <xf numFmtId="49" fontId="13" fillId="0" borderId="1" xfId="783" applyNumberFormat="1" applyFont="1" applyFill="1" applyBorder="1" applyAlignment="1" applyProtection="1">
      <alignment vertical="center"/>
    </xf>
    <xf numFmtId="0" fontId="24" fillId="0" borderId="1" xfId="0" applyFont="1" applyFill="1" applyBorder="1" applyAlignment="1"/>
    <xf numFmtId="49" fontId="14" fillId="0" borderId="1" xfId="783" applyNumberFormat="1" applyFont="1" applyFill="1" applyBorder="1" applyAlignment="1" applyProtection="1">
      <alignment vertical="center"/>
    </xf>
    <xf numFmtId="0" fontId="25" fillId="0" borderId="0" xfId="0" applyFont="1" applyFill="1" applyBorder="1" applyAlignment="1">
      <alignment horizontal="left" vertical="top" wrapText="1"/>
    </xf>
    <xf numFmtId="0" fontId="26" fillId="0" borderId="0" xfId="759" applyFont="1" applyBorder="1" applyAlignment="1">
      <alignment horizontal="center" vertical="center"/>
    </xf>
    <xf numFmtId="0" fontId="11" fillId="0" borderId="0" xfId="759" applyFont="1" applyBorder="1" applyAlignment="1">
      <alignment horizontal="left" vertical="center"/>
    </xf>
    <xf numFmtId="0" fontId="11" fillId="0" borderId="0" xfId="759" applyFont="1" applyBorder="1" applyAlignment="1">
      <alignment horizontal="right" vertical="center"/>
    </xf>
    <xf numFmtId="0" fontId="13" fillId="0" borderId="1" xfId="0" applyFont="1" applyBorder="1" applyAlignment="1">
      <alignment horizontal="center" vertical="center" wrapText="1"/>
    </xf>
    <xf numFmtId="183" fontId="13" fillId="0" borderId="1" xfId="1012" applyNumberFormat="1" applyFont="1" applyBorder="1" applyAlignment="1">
      <alignment horizontal="center" vertical="center" wrapText="1"/>
    </xf>
    <xf numFmtId="191" fontId="18" fillId="0" borderId="1" xfId="762" applyNumberFormat="1" applyFont="1" applyFill="1" applyBorder="1" applyAlignment="1">
      <alignment horizontal="left" vertical="center"/>
    </xf>
    <xf numFmtId="192" fontId="18" fillId="0" borderId="1" xfId="762" applyNumberFormat="1" applyFont="1" applyFill="1" applyBorder="1" applyAlignment="1">
      <alignment horizontal="right" vertical="center" wrapText="1"/>
    </xf>
    <xf numFmtId="191" fontId="11" fillId="0" borderId="1" xfId="762" applyNumberFormat="1" applyFont="1" applyFill="1" applyBorder="1" applyAlignment="1">
      <alignment horizontal="left" vertical="center"/>
    </xf>
    <xf numFmtId="192" fontId="11" fillId="0" borderId="1" xfId="762" applyNumberFormat="1" applyFont="1" applyFill="1" applyBorder="1" applyAlignment="1">
      <alignment horizontal="right" vertical="center" wrapText="1"/>
    </xf>
    <xf numFmtId="192" fontId="11" fillId="0" borderId="1" xfId="0" applyNumberFormat="1" applyFont="1" applyBorder="1" applyAlignment="1">
      <alignment horizontal="right" vertical="center" wrapText="1"/>
    </xf>
    <xf numFmtId="0" fontId="18" fillId="0" borderId="1" xfId="762" applyFont="1" applyFill="1" applyBorder="1" applyAlignment="1">
      <alignment horizontal="center" vertical="center"/>
    </xf>
    <xf numFmtId="0" fontId="15" fillId="0" borderId="0" xfId="510" applyFill="1" applyAlignment="1"/>
    <xf numFmtId="0" fontId="27" fillId="0" borderId="0" xfId="1012" applyFont="1" applyFill="1" applyAlignment="1">
      <alignment horizontal="center" vertical="center" wrapText="1"/>
    </xf>
    <xf numFmtId="0" fontId="15" fillId="0" borderId="0" xfId="1012" applyFill="1">
      <alignment vertical="center"/>
    </xf>
    <xf numFmtId="183" fontId="15" fillId="0" borderId="0" xfId="1012" applyNumberFormat="1" applyFill="1">
      <alignment vertical="center"/>
    </xf>
    <xf numFmtId="0" fontId="11" fillId="0" borderId="0" xfId="1012" applyFont="1" applyFill="1">
      <alignment vertical="center"/>
    </xf>
    <xf numFmtId="183" fontId="14" fillId="0" borderId="0" xfId="1012" applyNumberFormat="1" applyFont="1" applyFill="1" applyBorder="1" applyAlignment="1">
      <alignment horizontal="right" vertical="center"/>
    </xf>
    <xf numFmtId="49" fontId="13" fillId="0" borderId="1" xfId="0" applyNumberFormat="1" applyFont="1" applyFill="1" applyBorder="1" applyAlignment="1">
      <alignment vertical="center" wrapText="1"/>
    </xf>
    <xf numFmtId="192" fontId="13" fillId="0" borderId="1" xfId="23" applyNumberFormat="1" applyFont="1" applyFill="1" applyBorder="1" applyAlignment="1" applyProtection="1">
      <alignment horizontal="right" vertical="center" wrapText="1" shrinkToFit="1"/>
      <protection locked="0"/>
    </xf>
    <xf numFmtId="188" fontId="13" fillId="0" borderId="1" xfId="32" applyNumberFormat="1" applyFont="1" applyFill="1" applyBorder="1" applyAlignment="1" applyProtection="1">
      <alignment horizontal="right" vertical="center" wrapText="1" shrinkToFit="1"/>
      <protection locked="0"/>
    </xf>
    <xf numFmtId="49"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 fontId="28" fillId="3" borderId="1" xfId="0" applyNumberFormat="1" applyFont="1" applyFill="1" applyBorder="1" applyAlignment="1">
      <alignment horizontal="right" vertical="center"/>
    </xf>
    <xf numFmtId="4" fontId="28" fillId="3" borderId="6" xfId="0" applyNumberFormat="1" applyFont="1" applyFill="1" applyBorder="1" applyAlignment="1">
      <alignment horizontal="right" vertical="center"/>
    </xf>
    <xf numFmtId="188" fontId="14" fillId="0" borderId="1" xfId="32" applyNumberFormat="1" applyFont="1" applyFill="1" applyBorder="1" applyAlignment="1" applyProtection="1">
      <alignment horizontal="right" vertical="center" wrapText="1" shrinkToFit="1"/>
      <protection locked="0"/>
    </xf>
    <xf numFmtId="192" fontId="13" fillId="0" borderId="1" xfId="23" applyNumberFormat="1" applyFont="1" applyFill="1" applyBorder="1" applyAlignment="1" applyProtection="1">
      <alignment horizontal="right" vertical="center" wrapText="1"/>
      <protection locked="0"/>
    </xf>
    <xf numFmtId="192" fontId="14" fillId="0" borderId="1" xfId="23" applyNumberFormat="1" applyFont="1" applyFill="1" applyBorder="1" applyAlignment="1" applyProtection="1">
      <alignment horizontal="right" vertical="center" wrapText="1" shrinkToFit="1"/>
      <protection locked="0"/>
    </xf>
    <xf numFmtId="192" fontId="14" fillId="0" borderId="1" xfId="23" applyNumberFormat="1" applyFont="1" applyFill="1" applyBorder="1" applyAlignment="1" applyProtection="1">
      <alignment horizontal="right" vertical="center" wrapText="1"/>
      <protection locked="0"/>
    </xf>
    <xf numFmtId="0" fontId="28" fillId="4" borderId="4" xfId="0" applyFont="1" applyFill="1" applyBorder="1" applyAlignment="1">
      <alignment horizontal="left" vertical="center"/>
    </xf>
    <xf numFmtId="0" fontId="18" fillId="0" borderId="1" xfId="0" applyFont="1" applyFill="1" applyBorder="1" applyAlignment="1">
      <alignment vertical="center" wrapText="1"/>
    </xf>
    <xf numFmtId="192" fontId="13" fillId="0" borderId="1" xfId="23" applyNumberFormat="1" applyFont="1" applyFill="1" applyBorder="1" applyAlignment="1" applyProtection="1">
      <alignment vertical="center" wrapText="1"/>
      <protection locked="0"/>
    </xf>
    <xf numFmtId="0" fontId="13" fillId="0" borderId="1" xfId="1012" applyFont="1" applyFill="1" applyBorder="1" applyAlignment="1">
      <alignment horizontal="center" vertical="center" wrapText="1"/>
    </xf>
    <xf numFmtId="0" fontId="13" fillId="0" borderId="0" xfId="1012" applyFont="1" applyFill="1" applyAlignment="1">
      <alignment horizontal="center" vertical="center" wrapText="1"/>
    </xf>
    <xf numFmtId="0" fontId="15" fillId="0" borderId="0" xfId="1011" applyFill="1">
      <alignment vertical="center"/>
    </xf>
    <xf numFmtId="0" fontId="0" fillId="0" borderId="0" xfId="0" applyFill="1" applyAlignment="1"/>
    <xf numFmtId="183" fontId="13" fillId="0" borderId="0" xfId="1012" applyNumberFormat="1" applyFont="1" applyFill="1" applyAlignment="1">
      <alignment horizontal="center" vertical="center" wrapText="1"/>
    </xf>
    <xf numFmtId="192" fontId="14" fillId="0" borderId="1" xfId="1022" applyNumberFormat="1" applyFont="1" applyFill="1" applyBorder="1" applyAlignment="1" applyProtection="1">
      <alignment vertical="center" wrapText="1"/>
    </xf>
    <xf numFmtId="188" fontId="14" fillId="0" borderId="1" xfId="32" applyNumberFormat="1" applyFont="1" applyFill="1" applyBorder="1" applyAlignment="1" applyProtection="1">
      <alignment vertical="center" wrapText="1"/>
      <protection locked="0"/>
    </xf>
    <xf numFmtId="0" fontId="16" fillId="0" borderId="0" xfId="1011" applyFont="1" applyFill="1" applyAlignment="1">
      <alignment horizontal="center" vertical="center"/>
    </xf>
    <xf numFmtId="49" fontId="14" fillId="0" borderId="1" xfId="1022"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distributed" vertical="center" wrapText="1"/>
    </xf>
    <xf numFmtId="183" fontId="13" fillId="0" borderId="1" xfId="1012" applyNumberFormat="1" applyFont="1" applyFill="1" applyBorder="1" applyAlignment="1" applyProtection="1">
      <alignment vertical="center" wrapText="1"/>
      <protection locked="0"/>
    </xf>
    <xf numFmtId="0" fontId="14" fillId="0" borderId="1" xfId="1012" applyNumberFormat="1" applyFont="1" applyFill="1" applyBorder="1" applyAlignment="1">
      <alignment horizontal="left" vertical="center" wrapText="1"/>
    </xf>
    <xf numFmtId="183" fontId="14" fillId="0" borderId="1" xfId="1012" applyNumberFormat="1" applyFont="1" applyFill="1" applyBorder="1" applyAlignment="1" applyProtection="1">
      <alignment vertical="center" wrapText="1"/>
      <protection locked="0"/>
    </xf>
    <xf numFmtId="188" fontId="14" fillId="0" borderId="1" xfId="369" applyNumberFormat="1" applyFont="1" applyFill="1" applyBorder="1" applyAlignment="1" applyProtection="1">
      <alignment vertical="center" wrapText="1"/>
      <protection locked="0"/>
    </xf>
    <xf numFmtId="0" fontId="14" fillId="0" borderId="1" xfId="1012" applyNumberFormat="1" applyFont="1" applyFill="1" applyBorder="1" applyAlignment="1">
      <alignment vertical="center" wrapText="1"/>
    </xf>
    <xf numFmtId="192" fontId="0" fillId="0" borderId="0" xfId="0" applyNumberFormat="1" applyFill="1" applyAlignment="1"/>
    <xf numFmtId="183" fontId="14" fillId="0" borderId="1" xfId="1011" applyNumberFormat="1" applyFont="1" applyFill="1" applyBorder="1" applyAlignment="1" applyProtection="1">
      <alignment vertical="center" wrapText="1"/>
      <protection locked="0"/>
    </xf>
    <xf numFmtId="0" fontId="13" fillId="0" borderId="1" xfId="1012" applyFont="1" applyFill="1" applyBorder="1" applyAlignment="1">
      <alignment horizontal="left" vertical="center" wrapText="1"/>
    </xf>
    <xf numFmtId="0" fontId="13" fillId="0" borderId="1" xfId="1012" applyNumberFormat="1" applyFont="1" applyFill="1" applyBorder="1" applyAlignment="1">
      <alignment horizontal="left" vertical="center" wrapText="1"/>
    </xf>
    <xf numFmtId="188" fontId="13" fillId="0" borderId="1" xfId="369" applyNumberFormat="1" applyFont="1" applyFill="1" applyBorder="1" applyAlignment="1" applyProtection="1">
      <alignment vertical="center" wrapText="1"/>
      <protection locked="0"/>
    </xf>
    <xf numFmtId="0" fontId="13" fillId="0" borderId="1" xfId="1012" applyFont="1" applyFill="1" applyBorder="1" applyAlignment="1">
      <alignment horizontal="distributed" vertical="center" wrapText="1" indent="2"/>
    </xf>
    <xf numFmtId="3" fontId="0" fillId="0" borderId="0" xfId="0" applyNumberFormat="1" applyFill="1" applyAlignment="1"/>
    <xf numFmtId="0" fontId="0" fillId="0" borderId="0" xfId="0" applyFill="1" applyAlignment="1" applyProtection="1"/>
    <xf numFmtId="0" fontId="13" fillId="2" borderId="0" xfId="1012" applyFont="1" applyFill="1" applyAlignment="1" applyProtection="1">
      <alignment horizontal="center" vertical="center" wrapText="1"/>
    </xf>
    <xf numFmtId="0" fontId="14" fillId="2" borderId="0" xfId="1012" applyFont="1" applyFill="1" applyProtection="1">
      <alignment vertical="center"/>
    </xf>
    <xf numFmtId="0" fontId="15" fillId="2" borderId="0" xfId="1011" applyFill="1" applyProtection="1">
      <alignment vertical="center"/>
    </xf>
    <xf numFmtId="183" fontId="15" fillId="2" borderId="0" xfId="1012" applyNumberFormat="1" applyFill="1" applyProtection="1">
      <alignment vertical="center"/>
    </xf>
    <xf numFmtId="0" fontId="0" fillId="0" borderId="0" xfId="0" applyAlignment="1" applyProtection="1"/>
    <xf numFmtId="0" fontId="29" fillId="0" borderId="0" xfId="1012" applyFont="1" applyFill="1" applyProtection="1">
      <alignment vertical="center"/>
    </xf>
    <xf numFmtId="0" fontId="15" fillId="0" borderId="0" xfId="1012" applyFill="1" applyProtection="1">
      <alignment vertical="center"/>
    </xf>
    <xf numFmtId="183" fontId="15" fillId="0" borderId="0" xfId="1012" applyNumberFormat="1" applyFill="1" applyProtection="1">
      <alignment vertical="center"/>
    </xf>
    <xf numFmtId="0" fontId="19" fillId="0" borderId="0" xfId="1012" applyFont="1" applyFill="1" applyProtection="1">
      <alignment vertical="center"/>
    </xf>
    <xf numFmtId="0" fontId="13" fillId="0" borderId="1" xfId="1012" applyFont="1" applyFill="1" applyBorder="1" applyAlignment="1" applyProtection="1">
      <alignment horizontal="center" vertical="center" wrapText="1"/>
    </xf>
    <xf numFmtId="183" fontId="13" fillId="0" borderId="0" xfId="1012" applyNumberFormat="1" applyFont="1" applyFill="1" applyAlignment="1" applyProtection="1">
      <alignment horizontal="center" vertical="center" wrapText="1"/>
    </xf>
    <xf numFmtId="0" fontId="13" fillId="0" borderId="1" xfId="1012" applyNumberFormat="1" applyFont="1" applyFill="1" applyBorder="1" applyAlignment="1" applyProtection="1">
      <alignment vertical="center" wrapText="1"/>
    </xf>
    <xf numFmtId="0" fontId="16" fillId="0" borderId="0" xfId="1011" applyFont="1" applyFill="1" applyAlignment="1" applyProtection="1">
      <alignment horizontal="center" vertical="center"/>
    </xf>
    <xf numFmtId="0" fontId="14" fillId="0" borderId="1" xfId="1012" applyNumberFormat="1" applyFont="1" applyFill="1" applyBorder="1" applyAlignment="1" applyProtection="1">
      <alignment vertical="center" wrapText="1"/>
    </xf>
    <xf numFmtId="183" fontId="14" fillId="0" borderId="1" xfId="1011" applyNumberFormat="1" applyFont="1" applyFill="1" applyBorder="1" applyAlignment="1" applyProtection="1">
      <alignment horizontal="right" vertical="center" wrapText="1"/>
      <protection locked="0"/>
    </xf>
    <xf numFmtId="0" fontId="13" fillId="0" borderId="1" xfId="1012" applyNumberFormat="1" applyFont="1" applyFill="1" applyBorder="1" applyAlignment="1" applyProtection="1">
      <alignment horizontal="distributed" vertical="center"/>
    </xf>
  </cellXfs>
  <cellStyles count="1333">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0,0_x000d__x000a_NA_x000d__x000a_" xfId="57"/>
    <cellStyle name="60% - 强调文字颜色 2 2 2 2" xfId="58"/>
    <cellStyle name="百分比 5" xfId="59"/>
    <cellStyle name="标题 2" xfId="60" builtinId="17"/>
    <cellStyle name="60% - 强调文字颜色 1" xfId="61" builtinId="32"/>
    <cellStyle name="Accent4 2 2" xfId="62"/>
    <cellStyle name="Accent6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好_2008年地州对账表(国库资金）" xfId="93"/>
    <cellStyle name="Accent2 - 40% 3" xfId="94"/>
    <cellStyle name="PSChar"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Accent6 6" xfId="102"/>
    <cellStyle name="标题 1 4 2" xfId="103"/>
    <cellStyle name="60% - 强调文字颜色 5" xfId="104" builtinId="48"/>
    <cellStyle name="强调文字颜色 6" xfId="105" builtinId="49"/>
    <cellStyle name="_弱电系统设备配置报价清单" xfId="106"/>
    <cellStyle name="40% - 强调文字颜色 6" xfId="107" builtinId="51"/>
    <cellStyle name="Accent6 7" xfId="108"/>
    <cellStyle name="标题 1 4 3" xfId="109"/>
    <cellStyle name="60% - 强调文字颜色 6" xfId="110" builtinId="52"/>
    <cellStyle name="_Book1_2 3" xfId="111"/>
    <cellStyle name="常规 2 12 2" xfId="112"/>
    <cellStyle name="Accent2 - 20% 3" xfId="113"/>
    <cellStyle name="_ET_STYLE_NoName_00__Book1" xfId="114"/>
    <cellStyle name="_ET_STYLE_NoName_00_" xfId="115"/>
    <cellStyle name="_Book1_1" xfId="116"/>
    <cellStyle name="_20100326高清市院遂宁检察院1080P配置清单26日改" xfId="117"/>
    <cellStyle name="_Book1_2 2 2" xfId="118"/>
    <cellStyle name="Accent2 - 20% 2 2" xfId="119"/>
    <cellStyle name="百分比 2 2 4" xfId="120"/>
    <cellStyle name="_Book1_2 2 3" xfId="121"/>
    <cellStyle name="百分比 2 10 2" xfId="122"/>
    <cellStyle name="百分比 2 2 5" xfId="123"/>
    <cellStyle name="_Book1_2 2 2 2" xfId="124"/>
    <cellStyle name="百分比 2 2 4 2" xfId="125"/>
    <cellStyle name="_Book1_3 2" xfId="126"/>
    <cellStyle name="常规 2 7 2" xfId="127"/>
    <cellStyle name="_Book1" xfId="128"/>
    <cellStyle name="_Book1_2" xfId="129"/>
    <cellStyle name="常规 3 2 3" xfId="130"/>
    <cellStyle name="Accent2 - 20%" xfId="131"/>
    <cellStyle name="_Book1_2 3 2" xfId="132"/>
    <cellStyle name="百分比 2 3 4" xfId="133"/>
    <cellStyle name="_Book1_2 4" xfId="134"/>
    <cellStyle name="_Book1_3" xfId="135"/>
    <cellStyle name="超级链接 2" xfId="136"/>
    <cellStyle name="Accent1 4 2" xfId="137"/>
    <cellStyle name="_ET_STYLE_NoName_00__Book1_1" xfId="138"/>
    <cellStyle name="Accent5 - 60% 3" xfId="139"/>
    <cellStyle name="_ET_STYLE_NoName_00__Book1_1 2" xfId="140"/>
    <cellStyle name="_ET_STYLE_NoName_00__Book1_1 2 2" xfId="141"/>
    <cellStyle name="Percent [2]" xfId="142"/>
    <cellStyle name="百分比 2 7 2" xfId="143"/>
    <cellStyle name="_ET_STYLE_NoName_00__Book1_1 2 3" xfId="144"/>
    <cellStyle name="标题 2 2 2 2" xfId="145"/>
    <cellStyle name="_ET_STYLE_NoName_00__Book1_1 3" xfId="146"/>
    <cellStyle name="_ET_STYLE_NoName_00__Book1_1 3 2" xfId="147"/>
    <cellStyle name="超级链接" xfId="148"/>
    <cellStyle name="Accent1 4" xfId="149"/>
    <cellStyle name="_ET_STYLE_NoName_00__Book1_1 4" xfId="150"/>
    <cellStyle name="_关闭破产企业已移交地方管理中小学校退休教师情况明细表(1)" xfId="151"/>
    <cellStyle name="Accent5 4"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20% - 强调文字颜色 2 3" xfId="161"/>
    <cellStyle name="60% - 强调文字颜色 3 2 2 2" xfId="162"/>
    <cellStyle name="常规 3 2 5" xfId="163"/>
    <cellStyle name="20% - 强调文字颜色 3 2" xfId="164"/>
    <cellStyle name="20% - 强调文字颜色 3 2 2" xfId="165"/>
    <cellStyle name="常规 3 3 5" xfId="166"/>
    <cellStyle name="20% - 强调文字颜色 4 2" xfId="167"/>
    <cellStyle name="Mon閠aire_!!!GO" xfId="168"/>
    <cellStyle name="常规 3 3 5 2" xfId="169"/>
    <cellStyle name="20% - 强调文字颜色 4 2 2" xfId="170"/>
    <cellStyle name="常规 3 3 6" xfId="171"/>
    <cellStyle name="20% - 强调文字颜色 4 3" xfId="172"/>
    <cellStyle name="Accent6 - 60% 2 2"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常规 9 2" xfId="183"/>
    <cellStyle name="40% - 强调文字颜色 1 3" xfId="184"/>
    <cellStyle name="Accent1"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40% - 强调文字颜色 4 3" xfId="193"/>
    <cellStyle name="Accent6 - 20% 2" xfId="194"/>
    <cellStyle name="好 2 3" xfId="195"/>
    <cellStyle name="40% - 强调文字颜色 5 2" xfId="196"/>
    <cellStyle name="40% - 强调文字颜色 5 2 2" xfId="197"/>
    <cellStyle name="60% - 强调文字颜色 4 3" xfId="198"/>
    <cellStyle name="好 2 4" xfId="199"/>
    <cellStyle name="40% - 强调文字颜色 5 3" xfId="200"/>
    <cellStyle name="好 3 3" xfId="201"/>
    <cellStyle name="40% - 强调文字颜色 6 2" xfId="202"/>
    <cellStyle name="适中 2 2" xfId="203"/>
    <cellStyle name="百分比 2 9" xfId="204"/>
    <cellStyle name="标题 2 2 4" xfId="205"/>
    <cellStyle name="40% - 强调文字颜色 6 2 2" xfId="206"/>
    <cellStyle name="Accent2 5" xfId="207"/>
    <cellStyle name="适中 2 2 2" xfId="208"/>
    <cellStyle name="百分比 2 9 2" xfId="209"/>
    <cellStyle name="好 3 4" xfId="210"/>
    <cellStyle name="40% - 强调文字颜色 6 3" xfId="211"/>
    <cellStyle name="60% - 强调文字颜色 1 2" xfId="212"/>
    <cellStyle name="输出 3 4" xfId="213"/>
    <cellStyle name="Accent6 2 2" xfId="214"/>
    <cellStyle name="60% - 强调文字颜色 1 2 2" xfId="215"/>
    <cellStyle name="60% - 强调文字颜色 1 2 2 2" xfId="216"/>
    <cellStyle name="好 7" xfId="217"/>
    <cellStyle name="标题 3 2 4" xfId="218"/>
    <cellStyle name="60% - 强调文字颜色 1 2 3" xfId="219"/>
    <cellStyle name="百分比 2 3 4 2" xfId="220"/>
    <cellStyle name="60% - 强调文字颜色 1 3" xfId="221"/>
    <cellStyle name="60% - 强调文字颜色 1 3 2" xfId="222"/>
    <cellStyle name="60% - 强调文字颜色 2 2" xfId="223"/>
    <cellStyle name="输出 4 4" xfId="224"/>
    <cellStyle name="常规 5" xfId="225"/>
    <cellStyle name="Accent6 3 2" xfId="226"/>
    <cellStyle name="60% - 强调文字颜色 2 2 3" xfId="227"/>
    <cellStyle name="Accent6 - 60%" xfId="228"/>
    <cellStyle name="注释 2" xfId="229"/>
    <cellStyle name="60% - 强调文字颜色 2 3 2" xfId="230"/>
    <cellStyle name="60% - 强调文字颜色 3 2" xfId="231"/>
    <cellStyle name="Accent6 4 2" xfId="232"/>
    <cellStyle name="60% - 强调文字颜色 3 2 2" xfId="233"/>
    <cellStyle name="60% - 强调文字颜色 3 2 3" xfId="234"/>
    <cellStyle name="60% - 强调文字颜色 3 3" xfId="235"/>
    <cellStyle name="Accent5 - 40% 2" xfId="236"/>
    <cellStyle name="60% - 强调文字颜色 3 3 2" xfId="237"/>
    <cellStyle name="Accent5 - 40% 2 2" xfId="238"/>
    <cellStyle name="60% - 强调文字颜色 4 2" xfId="239"/>
    <cellStyle name="Accent6 5 2" xfId="240"/>
    <cellStyle name="60% - 强调文字颜色 4 2 2" xfId="241"/>
    <cellStyle name="常规 20" xfId="242"/>
    <cellStyle name="常规 15" xfId="243"/>
    <cellStyle name="60% - 强调文字颜色 4 3 2" xfId="244"/>
    <cellStyle name="60% - 强调文字颜色 5 2" xfId="245"/>
    <cellStyle name="标题 1 4 2 2" xfId="246"/>
    <cellStyle name="60% - 强调文字颜色 5 2 2" xfId="247"/>
    <cellStyle name="60% - 强调文字颜色 5 2 3" xfId="248"/>
    <cellStyle name="百分比 2 10" xfId="249"/>
    <cellStyle name="60% - 强调文字颜色 5 3" xfId="250"/>
    <cellStyle name="60% - 强调文字颜色 5 3 2" xfId="251"/>
    <cellStyle name="RowLevel_0" xfId="252"/>
    <cellStyle name="60% - 强调文字颜色 6 2" xfId="253"/>
    <cellStyle name="60% - 强调文字颜色 6 2 2" xfId="254"/>
    <cellStyle name="强调文字颜色 5 2 3" xfId="255"/>
    <cellStyle name="Header2" xfId="256"/>
    <cellStyle name="60% - 强调文字颜色 6 2 2 2" xfId="257"/>
    <cellStyle name="Header2 2" xfId="258"/>
    <cellStyle name="60% - 强调文字颜色 6 2 3" xfId="259"/>
    <cellStyle name="60% - 强调文字颜色 6 3" xfId="260"/>
    <cellStyle name="6mal" xfId="261"/>
    <cellStyle name="强调文字颜色 2 2 2" xfId="262"/>
    <cellStyle name="Accent1 - 20%" xfId="263"/>
    <cellStyle name="Accent4 9"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常规_Sheet3"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2 3" xfId="1017"/>
    <cellStyle name="计算 2 4" xfId="1018"/>
    <cellStyle name="常规_2007年云南省向人大报送政府收支预算表格式编制过程表 2 4 2" xfId="1019"/>
    <cellStyle name="常规_2007年云南省向人大报送政府收支预算表格式编制过程表 3 2" xfId="1020"/>
    <cellStyle name="计算 3 3" xfId="1021"/>
    <cellStyle name="常规_exceltmp1" xfId="1022"/>
    <cellStyle name="常规_exceltmp1 2" xfId="1023"/>
    <cellStyle name="计算 4" xfId="1024"/>
    <cellStyle name="常规_表样--2016年1至7月云南省及省本级地方财政收支执行情况（国资预算）全省数据与国库一致send预算局826" xfId="1025"/>
    <cellStyle name="千位[0]_ 方正PC" xfId="1026"/>
    <cellStyle name="超级链接 2 2" xfId="1027"/>
    <cellStyle name="超级链接 3" xfId="1028"/>
    <cellStyle name="超链接 2" xfId="1029"/>
    <cellStyle name="超链接 2 2" xfId="1030"/>
    <cellStyle name="超链接 2 2 2" xfId="1031"/>
    <cellStyle name="超链接 3" xfId="1032"/>
    <cellStyle name="超链接 3 2" xfId="1033"/>
    <cellStyle name="超链接 4" xfId="1034"/>
    <cellStyle name="超链接 4 2" xfId="1035"/>
    <cellStyle name="分级显示行_1_Book1" xfId="1036"/>
    <cellStyle name="好 2" xfId="1037"/>
    <cellStyle name="好 2 2" xfId="1038"/>
    <cellStyle name="好 2 2 2" xfId="1039"/>
    <cellStyle name="好 3" xfId="1040"/>
    <cellStyle name="好 3 2" xfId="1041"/>
    <cellStyle name="好 4" xfId="1042"/>
    <cellStyle name="好 5 3" xfId="1043"/>
    <cellStyle name="好 8" xfId="1044"/>
    <cellStyle name="好_0502通海县" xfId="1045"/>
    <cellStyle name="好_0502通海县 2" xfId="1046"/>
    <cellStyle name="好_0502通海县 2 2" xfId="1047"/>
    <cellStyle name="好_0502通海县 3" xfId="1048"/>
    <cellStyle name="好_0605石屏" xfId="1049"/>
    <cellStyle name="好_0605石屏 2" xfId="1050"/>
    <cellStyle name="好_0605石屏 2 2" xfId="1051"/>
    <cellStyle name="好_0605石屏 3" xfId="1052"/>
    <cellStyle name="好_0605石屏县" xfId="1053"/>
    <cellStyle name="好_0605石屏县 2" xfId="1054"/>
    <cellStyle name="好_0605石屏县 3" xfId="1055"/>
    <cellStyle name="好_1110洱源" xfId="1056"/>
    <cellStyle name="好_1110洱源 2" xfId="1057"/>
    <cellStyle name="解释性文本 4 3" xfId="1058"/>
    <cellStyle name="好_1110洱源 2 2" xfId="1059"/>
    <cellStyle name="好_1110洱源 3" xfId="1060"/>
    <cellStyle name="解释性文本 4 4" xfId="1061"/>
    <cellStyle name="好_11大理" xfId="1062"/>
    <cellStyle name="好_11大理 2" xfId="1063"/>
    <cellStyle name="好_11大理 2 2" xfId="1064"/>
    <cellStyle name="好_11大理 3" xfId="1065"/>
    <cellStyle name="好_2007年地州资金往来对账表" xfId="1066"/>
    <cellStyle name="好_2007年地州资金往来对账表 2" xfId="1067"/>
    <cellStyle name="好_2007年地州资金往来对账表 2 2" xfId="1068"/>
    <cellStyle name="好_2007年地州资金往来对账表 3" xfId="1069"/>
    <cellStyle name="好_2008年地州对账表(国库资金） 2 2" xfId="1070"/>
    <cellStyle name="商品名称 2 3" xfId="1071"/>
    <cellStyle name="好_2008年地州对账表(国库资金） 3" xfId="1072"/>
    <cellStyle name="好_Book1" xfId="1073"/>
    <cellStyle name="好_Book1 2" xfId="1074"/>
    <cellStyle name="好_M01-1" xfId="1075"/>
    <cellStyle name="好_M01-1 2" xfId="1076"/>
    <cellStyle name="好_M01-1 2 2" xfId="1077"/>
    <cellStyle name="后继超级链接" xfId="1078"/>
    <cellStyle name="后继超级链接 2" xfId="1079"/>
    <cellStyle name="后继超级链接 2 2" xfId="1080"/>
    <cellStyle name="后继超级链接 3" xfId="1081"/>
    <cellStyle name="汇总 2 2 2" xfId="1082"/>
    <cellStyle name="汇总 2 2 2 2" xfId="1083"/>
    <cellStyle name="汇总 8" xfId="1084"/>
    <cellStyle name="汇总 2 2 3" xfId="1085"/>
    <cellStyle name="警告文本 2 2 2" xfId="1086"/>
    <cellStyle name="汇总 2 3" xfId="1087"/>
    <cellStyle name="汇总 2 3 2" xfId="1088"/>
    <cellStyle name="汇总 2 4" xfId="1089"/>
    <cellStyle name="汇总 2 4 2" xfId="1090"/>
    <cellStyle name="汇总 2 5" xfId="1091"/>
    <cellStyle name="汇总 3 2" xfId="1092"/>
    <cellStyle name="汇总 3 2 2" xfId="1093"/>
    <cellStyle name="汇总 3 2 2 2" xfId="1094"/>
    <cellStyle name="汇总 3 2 3" xfId="1095"/>
    <cellStyle name="警告文本 3 2 2" xfId="1096"/>
    <cellStyle name="汇总 3 3" xfId="1097"/>
    <cellStyle name="汇总 3 3 2" xfId="1098"/>
    <cellStyle name="汇总 3 4" xfId="1099"/>
    <cellStyle name="汇总 3 4 2" xfId="1100"/>
    <cellStyle name="汇总 3 5" xfId="1101"/>
    <cellStyle name="汇总 4 2" xfId="1102"/>
    <cellStyle name="汇总 4 2 2" xfId="1103"/>
    <cellStyle name="汇总 4 2 2 2" xfId="1104"/>
    <cellStyle name="汇总 4 2 3" xfId="1105"/>
    <cellStyle name="警告文本 4 2 2" xfId="1106"/>
    <cellStyle name="汇总 4 3" xfId="1107"/>
    <cellStyle name="汇总 4 3 2" xfId="1108"/>
    <cellStyle name="汇总 4 4" xfId="1109"/>
    <cellStyle name="汇总 4 4 2" xfId="1110"/>
    <cellStyle name="汇总 4 5" xfId="1111"/>
    <cellStyle name="汇总 5 2" xfId="1112"/>
    <cellStyle name="汇总 5 2 2" xfId="1113"/>
    <cellStyle name="汇总 5 3" xfId="1114"/>
    <cellStyle name="汇总 5 3 2" xfId="1115"/>
    <cellStyle name="汇总 5 4" xfId="1116"/>
    <cellStyle name="千分位_97-917" xfId="1117"/>
    <cellStyle name="汇总 7" xfId="1118"/>
    <cellStyle name="汇总 7 2" xfId="1119"/>
    <cellStyle name="汇总 8 2" xfId="1120"/>
    <cellStyle name="计算 2" xfId="1121"/>
    <cellStyle name="计算 2 2" xfId="1122"/>
    <cellStyle name="计算 2 2 2" xfId="1123"/>
    <cellStyle name="计算 3" xfId="1124"/>
    <cellStyle name="计算 3 2" xfId="1125"/>
    <cellStyle name="计算 3 2 2" xfId="1126"/>
    <cellStyle name="计算 3 4" xfId="1127"/>
    <cellStyle name="计算 4 2" xfId="1128"/>
    <cellStyle name="计算 4 2 2" xfId="1129"/>
    <cellStyle name="计算 4 3" xfId="1130"/>
    <cellStyle name="计算 4 4" xfId="1131"/>
    <cellStyle name="计算 5" xfId="1132"/>
    <cellStyle name="计算 5 2" xfId="1133"/>
    <cellStyle name="计算 5 3" xfId="1134"/>
    <cellStyle name="计算 6" xfId="1135"/>
    <cellStyle name="计算 7" xfId="1136"/>
    <cellStyle name="计算 8" xfId="1137"/>
    <cellStyle name="检查单元格 2" xfId="1138"/>
    <cellStyle name="检查单元格 2 2" xfId="1139"/>
    <cellStyle name="检查单元格 2 3" xfId="1140"/>
    <cellStyle name="检查单元格 2 4" xfId="1141"/>
    <cellStyle name="检查单元格 3" xfId="1142"/>
    <cellStyle name="检查单元格 3 2" xfId="1143"/>
    <cellStyle name="检查单元格 3 2 2" xfId="1144"/>
    <cellStyle name="检查单元格 3 3" xfId="1145"/>
    <cellStyle name="检查单元格 3 4" xfId="1146"/>
    <cellStyle name="检查单元格 4" xfId="1147"/>
    <cellStyle name="检查单元格 4 2" xfId="1148"/>
    <cellStyle name="检查单元格 4 2 2" xfId="1149"/>
    <cellStyle name="检查单元格 4 3" xfId="1150"/>
    <cellStyle name="检查单元格 4 4" xfId="1151"/>
    <cellStyle name="检查单元格 5" xfId="1152"/>
    <cellStyle name="检查单元格 5 2" xfId="1153"/>
    <cellStyle name="检查单元格 5 3" xfId="1154"/>
    <cellStyle name="检查单元格 8" xfId="1155"/>
    <cellStyle name="解释性文本 2" xfId="1156"/>
    <cellStyle name="解释性文本 2 2" xfId="1157"/>
    <cellStyle name="解释性文本 2 2 2" xfId="1158"/>
    <cellStyle name="解释性文本 2 3" xfId="1159"/>
    <cellStyle name="解释性文本 2 4" xfId="1160"/>
    <cellStyle name="解释性文本 3" xfId="1161"/>
    <cellStyle name="解释性文本 3 2" xfId="1162"/>
    <cellStyle name="解释性文本 3 2 2" xfId="1163"/>
    <cellStyle name="解释性文本 3 3" xfId="1164"/>
    <cellStyle name="解释性文本 3 4" xfId="1165"/>
    <cellStyle name="解释性文本 4" xfId="1166"/>
    <cellStyle name="解释性文本 4 2" xfId="1167"/>
    <cellStyle name="解释性文本 4 2 2" xfId="1168"/>
    <cellStyle name="借出原因" xfId="1169"/>
    <cellStyle name="借出原因 2" xfId="1170"/>
    <cellStyle name="借出原因 2 2" xfId="1171"/>
    <cellStyle name="借出原因 2 2 2" xfId="1172"/>
    <cellStyle name="借出原因 2 3" xfId="1173"/>
    <cellStyle name="借出原因 3" xfId="1174"/>
    <cellStyle name="借出原因 3 2" xfId="1175"/>
    <cellStyle name="借出原因 4" xfId="1176"/>
    <cellStyle name="警告文本 2" xfId="1177"/>
    <cellStyle name="警告文本 2 2" xfId="1178"/>
    <cellStyle name="警告文本 2 3" xfId="1179"/>
    <cellStyle name="警告文本 2 4" xfId="1180"/>
    <cellStyle name="警告文本 3" xfId="1181"/>
    <cellStyle name="警告文本 3 2" xfId="1182"/>
    <cellStyle name="警告文本 3 3" xfId="1183"/>
    <cellStyle name="警告文本 3 4" xfId="1184"/>
    <cellStyle name="警告文本 4" xfId="1185"/>
    <cellStyle name="警告文本 4 2" xfId="1186"/>
    <cellStyle name="警告文本 4 3" xfId="1187"/>
    <cellStyle name="警告文本 4 4" xfId="1188"/>
    <cellStyle name="警告文本 5" xfId="1189"/>
    <cellStyle name="警告文本 5 2" xfId="1190"/>
    <cellStyle name="警告文本 5 3" xfId="1191"/>
    <cellStyle name="警告文本 6" xfId="1192"/>
    <cellStyle name="警告文本 7" xfId="1193"/>
    <cellStyle name="链接单元格 2 2" xfId="1194"/>
    <cellStyle name="链接单元格 2 2 2" xfId="1195"/>
    <cellStyle name="链接单元格 2 3" xfId="1196"/>
    <cellStyle name="链接单元格 2 4" xfId="1197"/>
    <cellStyle name="链接单元格 3 2" xfId="1198"/>
    <cellStyle name="链接单元格 3 3" xfId="1199"/>
    <cellStyle name="链接单元格 3 4" xfId="1200"/>
    <cellStyle name="链接单元格 4 2" xfId="1201"/>
    <cellStyle name="链接单元格 4 2 2" xfId="1202"/>
    <cellStyle name="链接单元格 4 3" xfId="1203"/>
    <cellStyle name="链接单元格 4 4" xfId="1204"/>
    <cellStyle name="链接单元格 5 2" xfId="1205"/>
    <cellStyle name="链接单元格 5 3" xfId="1206"/>
    <cellStyle name="普通_97-917" xfId="1207"/>
    <cellStyle name="千分位[0]_laroux" xfId="1208"/>
    <cellStyle name="输入 8"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s>
  <dxfs count="95">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1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9"/>
      </font>
    </dxf>
    <dxf>
      <font>
        <b val="1"/>
        <i val="0"/>
      </font>
    </dxf>
    <dxf>
      <font>
        <color indexed="9"/>
      </font>
    </dxf>
    <dxf>
      <font>
        <color indexed="10"/>
      </font>
    </dxf>
    <dxf>
      <font>
        <color indexed="10"/>
      </font>
    </dxf>
    <dxf>
      <font>
        <color indexed="10"/>
      </font>
    </dxf>
    <dxf>
      <font>
        <color indexed="10"/>
      </font>
    </dxf>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0"/>
  <sheetViews>
    <sheetView showZeros="0" view="pageBreakPreview" zoomScale="80" zoomScaleNormal="90" zoomScaleSheetLayoutView="80" workbookViewId="0">
      <pane ySplit="4" topLeftCell="A5" activePane="bottomLeft" state="frozen"/>
      <selection/>
      <selection pane="bottomLeft" activeCell="A38" sqref="A38"/>
    </sheetView>
  </sheetViews>
  <sheetFormatPr defaultColWidth="9" defaultRowHeight="14.25" outlineLevelCol="4"/>
  <cols>
    <col min="1" max="1" width="50.75" style="46" customWidth="1"/>
    <col min="2" max="3" width="21.625" style="46" customWidth="1"/>
    <col min="4" max="4" width="21.625" style="168" customWidth="1"/>
    <col min="5" max="16384" width="9" style="169"/>
  </cols>
  <sheetData>
    <row r="1" s="164" customFormat="1" ht="33" customHeight="1" spans="1:4">
      <c r="A1" s="170" t="s">
        <v>0</v>
      </c>
      <c r="B1" s="171"/>
      <c r="C1" s="171"/>
      <c r="D1" s="172"/>
    </row>
    <row r="2" ht="45" customHeight="1" spans="1:5">
      <c r="A2" s="48" t="s">
        <v>1</v>
      </c>
      <c r="B2" s="48"/>
      <c r="C2" s="48"/>
      <c r="D2" s="48"/>
      <c r="E2" s="164"/>
    </row>
    <row r="3" ht="18.95" customHeight="1" spans="1:5">
      <c r="A3" s="49"/>
      <c r="B3" s="173"/>
      <c r="C3" s="171"/>
      <c r="D3" s="50" t="s">
        <v>2</v>
      </c>
      <c r="E3" s="164"/>
    </row>
    <row r="4" s="165" customFormat="1" ht="45" customHeight="1" spans="1:5">
      <c r="A4" s="174" t="s">
        <v>3</v>
      </c>
      <c r="B4" s="52" t="s">
        <v>4</v>
      </c>
      <c r="C4" s="52" t="s">
        <v>5</v>
      </c>
      <c r="D4" s="174" t="s">
        <v>6</v>
      </c>
      <c r="E4" s="175"/>
    </row>
    <row r="5" ht="36" customHeight="1" spans="1:5">
      <c r="A5" s="176" t="s">
        <v>7</v>
      </c>
      <c r="B5" s="80">
        <f>SUM(B6:B20)</f>
        <v>3107</v>
      </c>
      <c r="C5" s="80">
        <f>SUM(C6:C20)</f>
        <v>3500</v>
      </c>
      <c r="D5" s="85">
        <f>(C5-B5)/B5</f>
        <v>0.126488574187319</v>
      </c>
      <c r="E5" s="177"/>
    </row>
    <row r="6" ht="36" customHeight="1" spans="1:5">
      <c r="A6" s="66" t="s">
        <v>8</v>
      </c>
      <c r="B6" s="84">
        <v>1705</v>
      </c>
      <c r="C6" s="84">
        <v>2365</v>
      </c>
      <c r="D6" s="85">
        <f t="shared" ref="D6:D29" si="0">(C6-B6)/B6</f>
        <v>0.387096774193548</v>
      </c>
      <c r="E6" s="177"/>
    </row>
    <row r="7" ht="36" customHeight="1" spans="1:5">
      <c r="A7" s="66" t="s">
        <v>9</v>
      </c>
      <c r="B7" s="84">
        <v>32</v>
      </c>
      <c r="C7" s="84">
        <v>35</v>
      </c>
      <c r="D7" s="85">
        <f t="shared" si="0"/>
        <v>0.09375</v>
      </c>
      <c r="E7" s="177"/>
    </row>
    <row r="8" ht="36" customHeight="1" spans="1:5">
      <c r="A8" s="66" t="s">
        <v>10</v>
      </c>
      <c r="B8" s="84">
        <v>5</v>
      </c>
      <c r="C8" s="84">
        <v>5</v>
      </c>
      <c r="D8" s="85">
        <f t="shared" si="0"/>
        <v>0</v>
      </c>
      <c r="E8" s="177"/>
    </row>
    <row r="9" ht="36" customHeight="1" spans="1:5">
      <c r="A9" s="66" t="s">
        <v>11</v>
      </c>
      <c r="B9" s="84">
        <v>82</v>
      </c>
      <c r="C9" s="84">
        <v>90</v>
      </c>
      <c r="D9" s="85">
        <f t="shared" si="0"/>
        <v>0.0975609756097561</v>
      </c>
      <c r="E9" s="177"/>
    </row>
    <row r="10" ht="36" customHeight="1" spans="1:5">
      <c r="A10" s="66" t="s">
        <v>12</v>
      </c>
      <c r="B10" s="84">
        <v>167</v>
      </c>
      <c r="C10" s="84">
        <v>180</v>
      </c>
      <c r="D10" s="85">
        <f t="shared" si="0"/>
        <v>0.0778443113772455</v>
      </c>
      <c r="E10" s="177"/>
    </row>
    <row r="11" ht="36" customHeight="1" spans="1:5">
      <c r="A11" s="66" t="s">
        <v>13</v>
      </c>
      <c r="B11" s="84">
        <v>167</v>
      </c>
      <c r="C11" s="84">
        <v>170</v>
      </c>
      <c r="D11" s="85">
        <f t="shared" si="0"/>
        <v>0.0179640718562874</v>
      </c>
      <c r="E11" s="177"/>
    </row>
    <row r="12" ht="36" customHeight="1" spans="1:5">
      <c r="A12" s="66" t="s">
        <v>14</v>
      </c>
      <c r="B12" s="84">
        <v>106</v>
      </c>
      <c r="C12" s="84">
        <v>100</v>
      </c>
      <c r="D12" s="85">
        <f t="shared" si="0"/>
        <v>-0.0566037735849057</v>
      </c>
      <c r="E12" s="177"/>
    </row>
    <row r="13" ht="36" customHeight="1" spans="1:5">
      <c r="A13" s="66" t="s">
        <v>15</v>
      </c>
      <c r="B13" s="84">
        <v>134</v>
      </c>
      <c r="C13" s="84">
        <v>140</v>
      </c>
      <c r="D13" s="85">
        <f t="shared" si="0"/>
        <v>0.0447761194029851</v>
      </c>
      <c r="E13" s="177"/>
    </row>
    <row r="14" ht="36" customHeight="1" spans="1:5">
      <c r="A14" s="66" t="s">
        <v>16</v>
      </c>
      <c r="B14" s="84">
        <v>83</v>
      </c>
      <c r="C14" s="84">
        <v>85</v>
      </c>
      <c r="D14" s="85">
        <f t="shared" si="0"/>
        <v>0.0240963855421687</v>
      </c>
      <c r="E14" s="177"/>
    </row>
    <row r="15" ht="36" customHeight="1" spans="1:5">
      <c r="A15" s="66" t="s">
        <v>17</v>
      </c>
      <c r="B15" s="84">
        <v>2</v>
      </c>
      <c r="C15" s="84"/>
      <c r="D15" s="85"/>
      <c r="E15" s="177"/>
    </row>
    <row r="16" ht="36" customHeight="1" spans="1:5">
      <c r="A16" s="66" t="s">
        <v>18</v>
      </c>
      <c r="B16" s="84">
        <v>118</v>
      </c>
      <c r="C16" s="84">
        <v>100</v>
      </c>
      <c r="D16" s="85">
        <f t="shared" si="0"/>
        <v>-0.152542372881356</v>
      </c>
      <c r="E16" s="177"/>
    </row>
    <row r="17" ht="36" customHeight="1" spans="1:5">
      <c r="A17" s="66" t="s">
        <v>19</v>
      </c>
      <c r="B17" s="84">
        <v>479</v>
      </c>
      <c r="C17" s="84">
        <v>200</v>
      </c>
      <c r="D17" s="85">
        <f t="shared" si="0"/>
        <v>-0.582463465553236</v>
      </c>
      <c r="E17" s="177"/>
    </row>
    <row r="18" ht="36" customHeight="1" spans="1:5">
      <c r="A18" s="66" t="s">
        <v>20</v>
      </c>
      <c r="B18" s="84"/>
      <c r="C18" s="84"/>
      <c r="D18" s="85"/>
      <c r="E18" s="177"/>
    </row>
    <row r="19" ht="36" customHeight="1" spans="1:5">
      <c r="A19" s="66" t="s">
        <v>21</v>
      </c>
      <c r="B19" s="84">
        <v>27</v>
      </c>
      <c r="C19" s="84">
        <v>30</v>
      </c>
      <c r="D19" s="85">
        <f t="shared" si="0"/>
        <v>0.111111111111111</v>
      </c>
      <c r="E19" s="177"/>
    </row>
    <row r="20" ht="36" customHeight="1" spans="1:5">
      <c r="A20" s="66" t="s">
        <v>22</v>
      </c>
      <c r="B20" s="84"/>
      <c r="C20" s="84"/>
      <c r="D20" s="85"/>
      <c r="E20" s="177"/>
    </row>
    <row r="21" ht="36" customHeight="1" spans="1:5">
      <c r="A21" s="176" t="s">
        <v>23</v>
      </c>
      <c r="B21" s="80">
        <f>SUM(B22:B29)</f>
        <v>491</v>
      </c>
      <c r="C21" s="80">
        <f>SUM(C22:C29)</f>
        <v>1000</v>
      </c>
      <c r="D21" s="85">
        <f t="shared" si="0"/>
        <v>1.03665987780041</v>
      </c>
      <c r="E21" s="177"/>
    </row>
    <row r="22" ht="36" customHeight="1" spans="1:5">
      <c r="A22" s="66" t="s">
        <v>24</v>
      </c>
      <c r="B22" s="84">
        <v>114</v>
      </c>
      <c r="C22" s="84">
        <v>200</v>
      </c>
      <c r="D22" s="85">
        <f t="shared" si="0"/>
        <v>0.754385964912281</v>
      </c>
      <c r="E22" s="177"/>
    </row>
    <row r="23" ht="36" customHeight="1" spans="1:5">
      <c r="A23" s="178" t="s">
        <v>25</v>
      </c>
      <c r="B23" s="84">
        <v>5</v>
      </c>
      <c r="C23" s="84"/>
      <c r="D23" s="85">
        <f t="shared" si="0"/>
        <v>-1</v>
      </c>
      <c r="E23" s="177"/>
    </row>
    <row r="24" ht="36" customHeight="1" spans="1:5">
      <c r="A24" s="66" t="s">
        <v>26</v>
      </c>
      <c r="B24" s="84">
        <v>160</v>
      </c>
      <c r="C24" s="84">
        <v>650</v>
      </c>
      <c r="D24" s="85">
        <f t="shared" si="0"/>
        <v>3.0625</v>
      </c>
      <c r="E24" s="177"/>
    </row>
    <row r="25" ht="36" customHeight="1" spans="1:5">
      <c r="A25" s="66" t="s">
        <v>27</v>
      </c>
      <c r="B25" s="84"/>
      <c r="C25" s="84"/>
      <c r="D25" s="85"/>
      <c r="E25" s="177"/>
    </row>
    <row r="26" ht="36" customHeight="1" spans="1:5">
      <c r="A26" s="66" t="s">
        <v>28</v>
      </c>
      <c r="B26" s="84">
        <v>144</v>
      </c>
      <c r="C26" s="84">
        <v>100</v>
      </c>
      <c r="D26" s="85">
        <f t="shared" si="0"/>
        <v>-0.305555555555556</v>
      </c>
      <c r="E26" s="177"/>
    </row>
    <row r="27" ht="36" customHeight="1" spans="1:5">
      <c r="A27" s="66" t="s">
        <v>29</v>
      </c>
      <c r="B27" s="84"/>
      <c r="C27" s="84"/>
      <c r="D27" s="85"/>
      <c r="E27" s="177"/>
    </row>
    <row r="28" ht="36" customHeight="1" spans="1:5">
      <c r="A28" s="66" t="s">
        <v>30</v>
      </c>
      <c r="B28" s="84">
        <v>55</v>
      </c>
      <c r="C28" s="84">
        <v>50</v>
      </c>
      <c r="D28" s="85"/>
      <c r="E28" s="177"/>
    </row>
    <row r="29" ht="36" customHeight="1" spans="1:5">
      <c r="A29" s="66" t="s">
        <v>31</v>
      </c>
      <c r="B29" s="84">
        <v>13</v>
      </c>
      <c r="C29" s="84"/>
      <c r="D29" s="85">
        <f t="shared" si="0"/>
        <v>-1</v>
      </c>
      <c r="E29" s="177"/>
    </row>
    <row r="30" ht="36" customHeight="1" spans="1:5">
      <c r="A30" s="66"/>
      <c r="B30" s="84"/>
      <c r="C30" s="84"/>
      <c r="D30" s="81"/>
      <c r="E30" s="177"/>
    </row>
    <row r="31" s="166" customFormat="1" ht="36" customHeight="1" spans="1:5">
      <c r="A31" s="151" t="s">
        <v>32</v>
      </c>
      <c r="B31" s="80">
        <f>SUM(B5,B21)</f>
        <v>3598</v>
      </c>
      <c r="C31" s="80">
        <f>SUM(C5,C21)</f>
        <v>4500</v>
      </c>
      <c r="D31" s="85">
        <f t="shared" ref="D31:D35" si="1">(C31-B31)/B31</f>
        <v>0.250694830461367</v>
      </c>
      <c r="E31" s="177"/>
    </row>
    <row r="32" ht="36" customHeight="1" spans="1:5">
      <c r="A32" s="65" t="s">
        <v>33</v>
      </c>
      <c r="B32" s="80">
        <v>7546</v>
      </c>
      <c r="C32" s="80">
        <v>0</v>
      </c>
      <c r="D32" s="85">
        <f t="shared" si="1"/>
        <v>-1</v>
      </c>
      <c r="E32" s="177"/>
    </row>
    <row r="33" ht="36" customHeight="1" spans="1:5">
      <c r="A33" s="176" t="s">
        <v>34</v>
      </c>
      <c r="B33" s="80">
        <f>SUM(B34:B39)</f>
        <v>41713</v>
      </c>
      <c r="C33" s="80">
        <f>SUM(C34:C39)</f>
        <v>40800</v>
      </c>
      <c r="D33" s="85">
        <f t="shared" si="1"/>
        <v>-0.0218876609210558</v>
      </c>
      <c r="E33" s="177"/>
    </row>
    <row r="34" ht="36" customHeight="1" spans="1:5">
      <c r="A34" s="66" t="s">
        <v>35</v>
      </c>
      <c r="B34" s="84">
        <v>466</v>
      </c>
      <c r="C34" s="84">
        <v>0</v>
      </c>
      <c r="D34" s="85">
        <f t="shared" si="1"/>
        <v>-1</v>
      </c>
      <c r="E34" s="177"/>
    </row>
    <row r="35" ht="36" customHeight="1" spans="1:5">
      <c r="A35" s="66" t="s">
        <v>36</v>
      </c>
      <c r="B35" s="84">
        <v>14805</v>
      </c>
      <c r="C35" s="84">
        <v>600</v>
      </c>
      <c r="D35" s="85">
        <f t="shared" si="1"/>
        <v>-0.959473150962513</v>
      </c>
      <c r="E35" s="177"/>
    </row>
    <row r="36" ht="36" customHeight="1" spans="1:5">
      <c r="A36" s="66" t="s">
        <v>37</v>
      </c>
      <c r="B36" s="84"/>
      <c r="C36" s="84"/>
      <c r="D36" s="92"/>
      <c r="E36" s="177"/>
    </row>
    <row r="37" ht="36" customHeight="1" spans="1:5">
      <c r="A37" s="66" t="s">
        <v>38</v>
      </c>
      <c r="B37" s="84">
        <v>25932</v>
      </c>
      <c r="C37" s="84">
        <v>40030</v>
      </c>
      <c r="D37" s="85">
        <f t="shared" ref="D37:D40" si="2">(C37-B37)/B37</f>
        <v>0.543652629955268</v>
      </c>
      <c r="E37" s="177"/>
    </row>
    <row r="38" s="167" customFormat="1" ht="36" customHeight="1" spans="1:5">
      <c r="A38" s="67" t="s">
        <v>29</v>
      </c>
      <c r="B38" s="84">
        <v>0</v>
      </c>
      <c r="C38" s="84"/>
      <c r="D38" s="179"/>
      <c r="E38" s="177"/>
    </row>
    <row r="39" s="167" customFormat="1" ht="36" customHeight="1" spans="1:5">
      <c r="A39" s="67" t="s">
        <v>39</v>
      </c>
      <c r="B39" s="84">
        <v>510</v>
      </c>
      <c r="C39" s="84">
        <v>170</v>
      </c>
      <c r="D39" s="85">
        <f t="shared" si="2"/>
        <v>-0.666666666666667</v>
      </c>
      <c r="E39" s="177"/>
    </row>
    <row r="40" ht="36" customHeight="1" spans="1:5">
      <c r="A40" s="180" t="s">
        <v>40</v>
      </c>
      <c r="B40" s="80">
        <f>SUM(B31:B33)</f>
        <v>52857</v>
      </c>
      <c r="C40" s="80">
        <f>SUM(C31:C33)</f>
        <v>45300</v>
      </c>
      <c r="D40" s="85">
        <f t="shared" si="2"/>
        <v>-0.14297065667745</v>
      </c>
      <c r="E40" s="177"/>
    </row>
  </sheetData>
  <autoFilter ref="A4:E40"/>
  <mergeCells count="1">
    <mergeCell ref="A2:D2"/>
  </mergeCells>
  <conditionalFormatting sqref="D3:E3">
    <cfRule type="cellIs" dxfId="0" priority="65" stopIfTrue="1" operator="lessThanOrEqual">
      <formula>-1</formula>
    </cfRule>
  </conditionalFormatting>
  <conditionalFormatting sqref="D5">
    <cfRule type="expression" dxfId="1" priority="26" stopIfTrue="1">
      <formula>"len($A:$A)=3"</formula>
    </cfRule>
    <cfRule type="expression" dxfId="2" priority="25" stopIfTrue="1">
      <formula>"len($A:$A)=3"</formula>
    </cfRule>
    <cfRule type="expression" dxfId="3" priority="24" stopIfTrue="1">
      <formula>"len($A:$A)=3"</formula>
    </cfRule>
    <cfRule type="expression" dxfId="4" priority="23" stopIfTrue="1">
      <formula>"len($A:$A)=3"</formula>
    </cfRule>
  </conditionalFormatting>
  <conditionalFormatting sqref="D31">
    <cfRule type="expression" dxfId="5" priority="18" stopIfTrue="1">
      <formula>"len($A:$A)=3"</formula>
    </cfRule>
    <cfRule type="expression" dxfId="6" priority="17" stopIfTrue="1">
      <formula>"len($A:$A)=3"</formula>
    </cfRule>
    <cfRule type="expression" dxfId="7" priority="16" stopIfTrue="1">
      <formula>"len($A:$A)=3"</formula>
    </cfRule>
    <cfRule type="expression" dxfId="8" priority="15" stopIfTrue="1">
      <formula>"len($A:$A)=3"</formula>
    </cfRule>
  </conditionalFormatting>
  <conditionalFormatting sqref="A32">
    <cfRule type="expression" dxfId="9" priority="71" stopIfTrue="1">
      <formula>"len($A:$A)=3"</formula>
    </cfRule>
  </conditionalFormatting>
  <conditionalFormatting sqref="E32">
    <cfRule type="cellIs" dxfId="10" priority="86" stopIfTrue="1" operator="lessThan">
      <formula>0</formula>
    </cfRule>
    <cfRule type="cellIs" dxfId="11" priority="87" stopIfTrue="1" operator="greaterThan">
      <formula>5</formula>
    </cfRule>
  </conditionalFormatting>
  <conditionalFormatting sqref="C33">
    <cfRule type="expression" dxfId="12" priority="14" stopIfTrue="1">
      <formula>"len($A:$A)=3"</formula>
    </cfRule>
    <cfRule type="expression" dxfId="13" priority="13" stopIfTrue="1">
      <formula>"len($A:$A)=3"</formula>
    </cfRule>
  </conditionalFormatting>
  <conditionalFormatting sqref="D37">
    <cfRule type="expression" dxfId="14" priority="8" stopIfTrue="1">
      <formula>"len($A:$A)=3"</formula>
    </cfRule>
    <cfRule type="expression" dxfId="15" priority="7" stopIfTrue="1">
      <formula>"len($A:$A)=3"</formula>
    </cfRule>
    <cfRule type="expression" dxfId="16" priority="6" stopIfTrue="1">
      <formula>"len($A:$A)=3"</formula>
    </cfRule>
    <cfRule type="expression" dxfId="17" priority="5" stopIfTrue="1">
      <formula>"len($A:$A)=3"</formula>
    </cfRule>
  </conditionalFormatting>
  <conditionalFormatting sqref="A5:A30">
    <cfRule type="expression" dxfId="18" priority="76" stopIfTrue="1">
      <formula>"len($A:$A)=3"</formula>
    </cfRule>
  </conditionalFormatting>
  <conditionalFormatting sqref="A8:A10">
    <cfRule type="expression" dxfId="19" priority="79" stopIfTrue="1">
      <formula>"len($A:$A)=3"</formula>
    </cfRule>
  </conditionalFormatting>
  <conditionalFormatting sqref="A33:A36">
    <cfRule type="expression" dxfId="20" priority="40" stopIfTrue="1">
      <formula>"len($A:$A)=3"</formula>
    </cfRule>
  </conditionalFormatting>
  <conditionalFormatting sqref="A34:A36">
    <cfRule type="expression" dxfId="21" priority="38" stopIfTrue="1">
      <formula>"len($A:$A)=3"</formula>
    </cfRule>
  </conditionalFormatting>
  <conditionalFormatting sqref="A36:A38">
    <cfRule type="expression" dxfId="22" priority="36" stopIfTrue="1">
      <formula>"len($A:$A)=3"</formula>
    </cfRule>
  </conditionalFormatting>
  <conditionalFormatting sqref="A38:A40">
    <cfRule type="expression" dxfId="23" priority="34" stopIfTrue="1">
      <formula>"len($A:$A)=3"</formula>
    </cfRule>
    <cfRule type="expression" dxfId="24" priority="35" stopIfTrue="1">
      <formula>"len($A:$A)=3"</formula>
    </cfRule>
  </conditionalFormatting>
  <conditionalFormatting sqref="D7:D20">
    <cfRule type="expression" dxfId="25" priority="30" stopIfTrue="1">
      <formula>"len($A:$A)=3"</formula>
    </cfRule>
    <cfRule type="expression" dxfId="26" priority="29" stopIfTrue="1">
      <formula>"len($A:$A)=3"</formula>
    </cfRule>
    <cfRule type="expression" dxfId="27" priority="28" stopIfTrue="1">
      <formula>"len($A:$A)=3"</formula>
    </cfRule>
    <cfRule type="expression" dxfId="28" priority="27" stopIfTrue="1">
      <formula>"len($A:$A)=3"</formula>
    </cfRule>
  </conditionalFormatting>
  <conditionalFormatting sqref="D21:D29">
    <cfRule type="expression" dxfId="29" priority="22" stopIfTrue="1">
      <formula>"len($A:$A)=3"</formula>
    </cfRule>
    <cfRule type="expression" dxfId="30" priority="21" stopIfTrue="1">
      <formula>"len($A:$A)=3"</formula>
    </cfRule>
    <cfRule type="expression" dxfId="31" priority="20" stopIfTrue="1">
      <formula>"len($A:$A)=3"</formula>
    </cfRule>
    <cfRule type="expression" dxfId="32" priority="19" stopIfTrue="1">
      <formula>"len($A:$A)=3"</formula>
    </cfRule>
  </conditionalFormatting>
  <conditionalFormatting sqref="D32:D35">
    <cfRule type="expression" dxfId="33" priority="12" stopIfTrue="1">
      <formula>"len($A:$A)=3"</formula>
    </cfRule>
    <cfRule type="expression" dxfId="34" priority="11" stopIfTrue="1">
      <formula>"len($A:$A)=3"</formula>
    </cfRule>
    <cfRule type="expression" dxfId="35" priority="10" stopIfTrue="1">
      <formula>"len($A:$A)=3"</formula>
    </cfRule>
    <cfRule type="expression" dxfId="36" priority="9" stopIfTrue="1">
      <formula>"len($A:$A)=3"</formula>
    </cfRule>
  </conditionalFormatting>
  <conditionalFormatting sqref="D39:D40">
    <cfRule type="expression" dxfId="37" priority="4" stopIfTrue="1">
      <formula>"len($A:$A)=3"</formula>
    </cfRule>
    <cfRule type="expression" dxfId="38" priority="3" stopIfTrue="1">
      <formula>"len($A:$A)=3"</formula>
    </cfRule>
    <cfRule type="expression" dxfId="39" priority="2" stopIfTrue="1">
      <formula>"len($A:$A)=3"</formula>
    </cfRule>
    <cfRule type="expression" dxfId="40" priority="1" stopIfTrue="1">
      <formula>"len($A:$A)=3"</formula>
    </cfRule>
  </conditionalFormatting>
  <conditionalFormatting sqref="E5:E40">
    <cfRule type="cellIs" dxfId="41" priority="63" stopIfTrue="1" operator="lessThan">
      <formula>0</formula>
    </cfRule>
    <cfRule type="cellIs" dxfId="42" priority="64" stopIfTrue="1" operator="lessThan">
      <formula>0</formula>
    </cfRule>
  </conditionalFormatting>
  <conditionalFormatting sqref="A5:A8 A32 A40">
    <cfRule type="expression" dxfId="43" priority="85" stopIfTrue="1">
      <formula>"len($A:$A)=3"</formula>
    </cfRule>
  </conditionalFormatting>
  <conditionalFormatting sqref="B5:C5 E5 B6:E6 B7:C8 E7:E8">
    <cfRule type="expression" dxfId="44" priority="60" stopIfTrue="1">
      <formula>"len($A:$A)=3"</formula>
    </cfRule>
  </conditionalFormatting>
  <conditionalFormatting sqref="B5:C5 E5 B6:E6 B7:C29 E7:E29 B30:E30">
    <cfRule type="expression" dxfId="45" priority="57" stopIfTrue="1">
      <formula>"len($A:$A)=3"</formula>
    </cfRule>
  </conditionalFormatting>
  <conditionalFormatting sqref="E5 C6:E6 C7:C8 E7:E8">
    <cfRule type="expression" dxfId="46" priority="49" stopIfTrue="1">
      <formula>"len($A:$A)=3"</formula>
    </cfRule>
  </conditionalFormatting>
  <conditionalFormatting sqref="E5 C6:E6 C7:C20 E7:E29 C22:C29 C30:E30">
    <cfRule type="expression" dxfId="47" priority="46" stopIfTrue="1">
      <formula>"len($A:$A)=3"</formula>
    </cfRule>
  </conditionalFormatting>
  <conditionalFormatting sqref="B8:C10 E8:E10">
    <cfRule type="expression" dxfId="48" priority="58" stopIfTrue="1">
      <formula>"len($A:$A)=3"</formula>
    </cfRule>
  </conditionalFormatting>
  <conditionalFormatting sqref="C8:C10 E8:E10">
    <cfRule type="expression" dxfId="49" priority="47" stopIfTrue="1">
      <formula>"len($A:$A)=3"</formula>
    </cfRule>
  </conditionalFormatting>
  <conditionalFormatting sqref="B32:C32 E32:E35 B33 B34:C35 B36:E36">
    <cfRule type="expression" dxfId="50" priority="61" stopIfTrue="1">
      <formula>"len($A:$A)=3"</formula>
    </cfRule>
  </conditionalFormatting>
  <conditionalFormatting sqref="B32:C32 E32">
    <cfRule type="expression" dxfId="51" priority="56" stopIfTrue="1">
      <formula>"len($A:$A)=3"</formula>
    </cfRule>
  </conditionalFormatting>
  <conditionalFormatting sqref="C32 E32">
    <cfRule type="expression" dxfId="52" priority="45" stopIfTrue="1">
      <formula>"len($A:$A)=3"</formula>
    </cfRule>
  </conditionalFormatting>
  <conditionalFormatting sqref="C32 E32 C34:C35 E34:E35 C36:E36">
    <cfRule type="expression" dxfId="53" priority="50" stopIfTrue="1">
      <formula>"len($A:$A)=3"</formula>
    </cfRule>
  </conditionalFormatting>
  <conditionalFormatting sqref="A39:A40 A33:A36">
    <cfRule type="expression" dxfId="54" priority="39" stopIfTrue="1">
      <formula>"len($A:$A)=3"</formula>
    </cfRule>
  </conditionalFormatting>
  <conditionalFormatting sqref="B33 E33:E35 B34:C35 B36:E36">
    <cfRule type="expression" dxfId="55" priority="55" stopIfTrue="1">
      <formula>"len($A:$A)=3"</formula>
    </cfRule>
  </conditionalFormatting>
  <conditionalFormatting sqref="B34:C35 E34:E35 B36:E36">
    <cfRule type="expression" dxfId="56" priority="54" stopIfTrue="1">
      <formula>"len($A:$A)=3"</formula>
    </cfRule>
  </conditionalFormatting>
  <conditionalFormatting sqref="C34:C35 E34:E35 C36:E36">
    <cfRule type="expression" dxfId="57" priority="43" stopIfTrue="1">
      <formula>"len($A:$A)=3"</formula>
    </cfRule>
  </conditionalFormatting>
  <conditionalFormatting sqref="A40 A36:E36">
    <cfRule type="expression" dxfId="58" priority="83" stopIfTrue="1">
      <formula>"len($A:$A)=3"</formula>
    </cfRule>
  </conditionalFormatting>
  <conditionalFormatting sqref="B36:E36 B37:C37 E37 B38:E38">
    <cfRule type="expression" dxfId="59" priority="52" stopIfTrue="1">
      <formula>"len($A:$A)=3"</formula>
    </cfRule>
  </conditionalFormatting>
  <conditionalFormatting sqref="C36:E36 C37 E37 C38:E38">
    <cfRule type="expression" dxfId="60" priority="41" stopIfTrue="1">
      <formula>"len($A:$A)=3"</formula>
    </cfRule>
  </conditionalFormatting>
  <conditionalFormatting sqref="B38:E38 B39:C40 E39:E40">
    <cfRule type="expression" dxfId="61" priority="62" stopIfTrue="1">
      <formula>"len($A:$A)=3"</formula>
    </cfRule>
  </conditionalFormatting>
  <conditionalFormatting sqref="C38:E38 C39 E39:E40">
    <cfRule type="expression" dxfId="62" priority="51" stopIfTrue="1">
      <formula>"len($A:$A)=3"</formula>
    </cfRule>
  </conditionalFormatting>
  <conditionalFormatting sqref="B39:C40 E39:E40">
    <cfRule type="expression" dxfId="63" priority="59" stopIfTrue="1">
      <formula>"len($A:$A)=3"</formula>
    </cfRule>
  </conditionalFormatting>
  <conditionalFormatting sqref="C39 E39:E40">
    <cfRule type="expression" dxfId="64" priority="48"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B7" sqref="B7"/>
    </sheetView>
  </sheetViews>
  <sheetFormatPr defaultColWidth="10" defaultRowHeight="13.5" outlineLevelCol="2"/>
  <cols>
    <col min="1" max="1" width="60.5" style="1" customWidth="1"/>
    <col min="2" max="3" width="25.625" style="1" customWidth="1"/>
    <col min="4" max="4" width="9.76666666666667" style="1" customWidth="1"/>
    <col min="5" max="16384" width="10" style="1"/>
  </cols>
  <sheetData>
    <row r="1" s="1" customFormat="1" ht="24" customHeight="1"/>
    <row r="2" s="1" customFormat="1" ht="14.3" customHeight="1" spans="1:1">
      <c r="A2" s="24"/>
    </row>
    <row r="3" s="1" customFormat="1" ht="28.6" customHeight="1" spans="1:3">
      <c r="A3" s="19" t="s">
        <v>489</v>
      </c>
      <c r="B3" s="19"/>
      <c r="C3" s="19"/>
    </row>
    <row r="4" s="1" customFormat="1" ht="25" customHeight="1" spans="1:3">
      <c r="A4" s="25"/>
      <c r="B4" s="25"/>
      <c r="C4" s="26" t="s">
        <v>459</v>
      </c>
    </row>
    <row r="5" s="1" customFormat="1" ht="32" customHeight="1" spans="1:3">
      <c r="A5" s="9" t="s">
        <v>476</v>
      </c>
      <c r="B5" s="9" t="s">
        <v>477</v>
      </c>
      <c r="C5" s="9" t="s">
        <v>478</v>
      </c>
    </row>
    <row r="6" s="1" customFormat="1" ht="32" customHeight="1" spans="1:3">
      <c r="A6" s="27" t="s">
        <v>490</v>
      </c>
      <c r="B6" s="28">
        <v>3.5</v>
      </c>
      <c r="C6" s="28">
        <v>3.5</v>
      </c>
    </row>
    <row r="7" s="1" customFormat="1" ht="32" customHeight="1" spans="1:3">
      <c r="A7" s="27" t="s">
        <v>491</v>
      </c>
      <c r="B7" s="28">
        <v>4.1</v>
      </c>
      <c r="C7" s="28">
        <v>4.1</v>
      </c>
    </row>
    <row r="8" s="1" customFormat="1" ht="32" customHeight="1" spans="1:3">
      <c r="A8" s="27" t="s">
        <v>492</v>
      </c>
      <c r="B8" s="28">
        <v>0.6</v>
      </c>
      <c r="C8" s="28">
        <v>0.6</v>
      </c>
    </row>
    <row r="9" s="1" customFormat="1" ht="32" customHeight="1" spans="1:3">
      <c r="A9" s="27" t="s">
        <v>493</v>
      </c>
      <c r="B9" s="28"/>
      <c r="C9" s="28"/>
    </row>
    <row r="10" s="1" customFormat="1" ht="32" customHeight="1" spans="1:3">
      <c r="A10" s="27" t="s">
        <v>494</v>
      </c>
      <c r="B10" s="28">
        <v>4.1</v>
      </c>
      <c r="C10" s="28">
        <v>4.1</v>
      </c>
    </row>
    <row r="11" s="1" customFormat="1" ht="32" customHeight="1" spans="1:3">
      <c r="A11" s="27" t="s">
        <v>495</v>
      </c>
      <c r="B11" s="28"/>
      <c r="C11" s="28"/>
    </row>
    <row r="12" s="1" customFormat="1" ht="32" customHeight="1" spans="1:3">
      <c r="A12" s="27" t="s">
        <v>496</v>
      </c>
      <c r="B12" s="28"/>
      <c r="C12" s="28"/>
    </row>
    <row r="13" s="3" customFormat="1" ht="59" customHeight="1" spans="1:3">
      <c r="A13" s="15" t="s">
        <v>497</v>
      </c>
      <c r="B13" s="15"/>
      <c r="C13" s="15"/>
    </row>
    <row r="14" s="1" customFormat="1" ht="31" customHeight="1" spans="1:3">
      <c r="A14" s="29"/>
      <c r="B14" s="29"/>
      <c r="C14" s="29"/>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8"/>
  <sheetViews>
    <sheetView topLeftCell="A5" workbookViewId="0">
      <selection activeCell="D26" sqref="D26"/>
    </sheetView>
  </sheetViews>
  <sheetFormatPr defaultColWidth="10" defaultRowHeight="13.5" outlineLevelCol="3"/>
  <cols>
    <col min="1" max="1" width="36" style="1" customWidth="1"/>
    <col min="2" max="4" width="15.625" style="1" customWidth="1"/>
    <col min="5" max="5" width="9.76666666666667" style="1" customWidth="1"/>
    <col min="6" max="16384" width="10" style="1"/>
  </cols>
  <sheetData>
    <row r="1" s="1" customFormat="1" ht="22" customHeight="1"/>
    <row r="2" s="1" customFormat="1" ht="14.3" customHeight="1" spans="1:1">
      <c r="A2" s="18"/>
    </row>
    <row r="3" s="1" customFormat="1" ht="63" customHeight="1" spans="1:4">
      <c r="A3" s="19" t="s">
        <v>498</v>
      </c>
      <c r="B3" s="19"/>
      <c r="C3" s="19"/>
      <c r="D3" s="19"/>
    </row>
    <row r="4" s="2" customFormat="1" ht="30" customHeight="1" spans="4:4">
      <c r="D4" s="7" t="s">
        <v>459</v>
      </c>
    </row>
    <row r="5" s="2" customFormat="1" ht="25" customHeight="1" spans="1:4">
      <c r="A5" s="9" t="s">
        <v>476</v>
      </c>
      <c r="B5" s="9" t="s">
        <v>499</v>
      </c>
      <c r="C5" s="9" t="s">
        <v>500</v>
      </c>
      <c r="D5" s="9" t="s">
        <v>501</v>
      </c>
    </row>
    <row r="6" s="2" customFormat="1" ht="25" customHeight="1" spans="1:4">
      <c r="A6" s="20" t="s">
        <v>502</v>
      </c>
      <c r="B6" s="11" t="s">
        <v>503</v>
      </c>
      <c r="C6" s="21"/>
      <c r="D6" s="21">
        <v>0.8</v>
      </c>
    </row>
    <row r="7" s="2" customFormat="1" ht="25" customHeight="1" spans="1:4">
      <c r="A7" s="22" t="s">
        <v>504</v>
      </c>
      <c r="B7" s="11" t="s">
        <v>467</v>
      </c>
      <c r="C7" s="21"/>
      <c r="D7" s="21">
        <v>0.2</v>
      </c>
    </row>
    <row r="8" s="2" customFormat="1" ht="25" customHeight="1" spans="1:4">
      <c r="A8" s="22" t="s">
        <v>505</v>
      </c>
      <c r="B8" s="11" t="s">
        <v>468</v>
      </c>
      <c r="C8" s="21"/>
      <c r="D8" s="21">
        <v>0.2</v>
      </c>
    </row>
    <row r="9" s="2" customFormat="1" ht="25" customHeight="1" spans="1:4">
      <c r="A9" s="22" t="s">
        <v>506</v>
      </c>
      <c r="B9" s="11" t="s">
        <v>507</v>
      </c>
      <c r="C9" s="21"/>
      <c r="D9" s="21">
        <v>0.6</v>
      </c>
    </row>
    <row r="10" s="2" customFormat="1" ht="25" customHeight="1" spans="1:4">
      <c r="A10" s="22" t="s">
        <v>505</v>
      </c>
      <c r="B10" s="11" t="s">
        <v>470</v>
      </c>
      <c r="C10" s="21"/>
      <c r="D10" s="21"/>
    </row>
    <row r="11" s="2" customFormat="1" ht="25" customHeight="1" spans="1:4">
      <c r="A11" s="20" t="s">
        <v>508</v>
      </c>
      <c r="B11" s="11" t="s">
        <v>509</v>
      </c>
      <c r="C11" s="21"/>
      <c r="D11" s="21"/>
    </row>
    <row r="12" s="2" customFormat="1" ht="25" customHeight="1" spans="1:4">
      <c r="A12" s="22" t="s">
        <v>504</v>
      </c>
      <c r="B12" s="11" t="s">
        <v>510</v>
      </c>
      <c r="C12" s="21"/>
      <c r="D12" s="21"/>
    </row>
    <row r="13" s="2" customFormat="1" ht="25" customHeight="1" spans="1:4">
      <c r="A13" s="22" t="s">
        <v>506</v>
      </c>
      <c r="B13" s="11" t="s">
        <v>511</v>
      </c>
      <c r="C13" s="21"/>
      <c r="D13" s="21"/>
    </row>
    <row r="14" s="2" customFormat="1" ht="25" customHeight="1" spans="1:4">
      <c r="A14" s="20" t="s">
        <v>512</v>
      </c>
      <c r="B14" s="11" t="s">
        <v>513</v>
      </c>
      <c r="C14" s="21"/>
      <c r="D14" s="21">
        <f>SUM(D15:D16)</f>
        <v>0.11</v>
      </c>
    </row>
    <row r="15" s="2" customFormat="1" ht="25" customHeight="1" spans="1:4">
      <c r="A15" s="22" t="s">
        <v>504</v>
      </c>
      <c r="B15" s="11" t="s">
        <v>514</v>
      </c>
      <c r="C15" s="21"/>
      <c r="D15" s="21"/>
    </row>
    <row r="16" s="2" customFormat="1" ht="25" customHeight="1" spans="1:4">
      <c r="A16" s="22" t="s">
        <v>506</v>
      </c>
      <c r="B16" s="11" t="s">
        <v>515</v>
      </c>
      <c r="C16" s="21"/>
      <c r="D16" s="21">
        <v>0.11</v>
      </c>
    </row>
    <row r="17" s="2" customFormat="1" ht="25" customHeight="1" spans="1:4">
      <c r="A17" s="20" t="s">
        <v>516</v>
      </c>
      <c r="B17" s="11" t="s">
        <v>517</v>
      </c>
      <c r="C17" s="21"/>
      <c r="D17" s="21"/>
    </row>
    <row r="18" s="2" customFormat="1" ht="25" customHeight="1" spans="1:4">
      <c r="A18" s="22" t="s">
        <v>504</v>
      </c>
      <c r="B18" s="11" t="s">
        <v>518</v>
      </c>
      <c r="C18" s="21"/>
      <c r="D18" s="21"/>
    </row>
    <row r="19" s="2" customFormat="1" ht="25" customHeight="1" spans="1:4">
      <c r="A19" s="22" t="s">
        <v>519</v>
      </c>
      <c r="B19" s="11"/>
      <c r="C19" s="21"/>
      <c r="D19" s="21"/>
    </row>
    <row r="20" s="2" customFormat="1" ht="25" customHeight="1" spans="1:4">
      <c r="A20" s="22" t="s">
        <v>520</v>
      </c>
      <c r="B20" s="11" t="s">
        <v>521</v>
      </c>
      <c r="C20" s="21"/>
      <c r="D20" s="21"/>
    </row>
    <row r="21" s="2" customFormat="1" ht="25" customHeight="1" spans="1:4">
      <c r="A21" s="22" t="s">
        <v>506</v>
      </c>
      <c r="B21" s="11" t="s">
        <v>522</v>
      </c>
      <c r="C21" s="21"/>
      <c r="D21" s="21"/>
    </row>
    <row r="22" s="2" customFormat="1" ht="25" customHeight="1" spans="1:4">
      <c r="A22" s="22" t="s">
        <v>519</v>
      </c>
      <c r="B22" s="11"/>
      <c r="C22" s="21"/>
      <c r="D22" s="21"/>
    </row>
    <row r="23" s="2" customFormat="1" ht="25" customHeight="1" spans="1:4">
      <c r="A23" s="22" t="s">
        <v>523</v>
      </c>
      <c r="B23" s="11" t="s">
        <v>524</v>
      </c>
      <c r="C23" s="21"/>
      <c r="D23" s="21"/>
    </row>
    <row r="24" s="2" customFormat="1" ht="25" customHeight="1" spans="1:4">
      <c r="A24" s="20" t="s">
        <v>525</v>
      </c>
      <c r="B24" s="11" t="s">
        <v>526</v>
      </c>
      <c r="C24" s="21"/>
      <c r="D24" s="21">
        <f>SUM(D25:D26)</f>
        <v>0.13</v>
      </c>
    </row>
    <row r="25" s="2" customFormat="1" ht="25" customHeight="1" spans="1:4">
      <c r="A25" s="22" t="s">
        <v>504</v>
      </c>
      <c r="B25" s="11" t="s">
        <v>527</v>
      </c>
      <c r="C25" s="21"/>
      <c r="D25" s="21"/>
    </row>
    <row r="26" s="2" customFormat="1" ht="25" customHeight="1" spans="1:4">
      <c r="A26" s="22" t="s">
        <v>506</v>
      </c>
      <c r="B26" s="11" t="s">
        <v>528</v>
      </c>
      <c r="C26" s="21"/>
      <c r="D26" s="21">
        <v>0.13</v>
      </c>
    </row>
    <row r="27" s="3" customFormat="1" ht="70" customHeight="1" spans="1:4">
      <c r="A27" s="23" t="s">
        <v>529</v>
      </c>
      <c r="B27" s="23"/>
      <c r="C27" s="23"/>
      <c r="D27" s="23"/>
    </row>
    <row r="28" s="1" customFormat="1" ht="25" customHeight="1" spans="1:4">
      <c r="A28" s="24"/>
      <c r="B28" s="24"/>
      <c r="C28" s="24"/>
      <c r="D28" s="24"/>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0"/>
  <sheetViews>
    <sheetView workbookViewId="0">
      <selection activeCell="E9" sqref="E9"/>
    </sheetView>
  </sheetViews>
  <sheetFormatPr defaultColWidth="8.88333333333333" defaultRowHeight="13.5" outlineLevelCol="5"/>
  <cols>
    <col min="1" max="1" width="8.88333333333333" style="1"/>
    <col min="2" max="2" width="49.375" style="1" customWidth="1"/>
    <col min="3" max="6" width="20.625" style="1" customWidth="1"/>
    <col min="7" max="16384" width="8.88333333333333" style="1"/>
  </cols>
  <sheetData>
    <row r="1" s="1" customFormat="1" spans="1:1">
      <c r="A1" s="4"/>
    </row>
    <row r="2" s="1" customFormat="1" ht="45" customHeight="1" spans="1:6">
      <c r="A2" s="5" t="s">
        <v>530</v>
      </c>
      <c r="B2" s="5"/>
      <c r="C2" s="5"/>
      <c r="D2" s="5"/>
      <c r="E2" s="5"/>
      <c r="F2" s="5"/>
    </row>
    <row r="3" s="2" customFormat="1" ht="18" customHeight="1" spans="2:6">
      <c r="B3" s="6" t="s">
        <v>459</v>
      </c>
      <c r="C3" s="7"/>
      <c r="D3" s="7"/>
      <c r="E3" s="7"/>
      <c r="F3" s="7"/>
    </row>
    <row r="4" s="2" customFormat="1" ht="30" customHeight="1" spans="1:6">
      <c r="A4" s="8" t="s">
        <v>3</v>
      </c>
      <c r="B4" s="8"/>
      <c r="C4" s="9" t="s">
        <v>465</v>
      </c>
      <c r="D4" s="9" t="s">
        <v>500</v>
      </c>
      <c r="E4" s="9" t="s">
        <v>501</v>
      </c>
      <c r="F4" s="9" t="s">
        <v>531</v>
      </c>
    </row>
    <row r="5" s="2" customFormat="1" ht="30" customHeight="1" spans="1:6">
      <c r="A5" s="10" t="s">
        <v>532</v>
      </c>
      <c r="B5" s="10"/>
      <c r="C5" s="11" t="s">
        <v>466</v>
      </c>
      <c r="D5" s="12"/>
      <c r="E5" s="12">
        <v>10.3</v>
      </c>
      <c r="F5" s="12"/>
    </row>
    <row r="6" s="2" customFormat="1" ht="30" customHeight="1" spans="1:6">
      <c r="A6" s="13" t="s">
        <v>533</v>
      </c>
      <c r="B6" s="13"/>
      <c r="C6" s="11" t="s">
        <v>467</v>
      </c>
      <c r="D6" s="12"/>
      <c r="E6" s="12">
        <v>6.2</v>
      </c>
      <c r="F6" s="12"/>
    </row>
    <row r="7" s="2" customFormat="1" ht="30" customHeight="1" spans="1:6">
      <c r="A7" s="13" t="s">
        <v>534</v>
      </c>
      <c r="B7" s="13"/>
      <c r="C7" s="11" t="s">
        <v>468</v>
      </c>
      <c r="D7" s="12"/>
      <c r="E7" s="12">
        <v>4.1</v>
      </c>
      <c r="F7" s="12"/>
    </row>
    <row r="8" s="2" customFormat="1" ht="30" customHeight="1" spans="1:6">
      <c r="A8" s="14" t="s">
        <v>535</v>
      </c>
      <c r="B8" s="14"/>
      <c r="C8" s="11" t="s">
        <v>469</v>
      </c>
      <c r="D8" s="12"/>
      <c r="E8" s="12"/>
      <c r="F8" s="12"/>
    </row>
    <row r="9" s="2" customFormat="1" ht="30" customHeight="1" spans="1:6">
      <c r="A9" s="13" t="s">
        <v>533</v>
      </c>
      <c r="B9" s="13"/>
      <c r="C9" s="11" t="s">
        <v>470</v>
      </c>
      <c r="D9" s="12"/>
      <c r="E9" s="12"/>
      <c r="F9" s="12"/>
    </row>
    <row r="10" s="2" customFormat="1" ht="30" customHeight="1" spans="1:6">
      <c r="A10" s="13" t="s">
        <v>534</v>
      </c>
      <c r="B10" s="13"/>
      <c r="C10" s="11" t="s">
        <v>471</v>
      </c>
      <c r="D10" s="12"/>
      <c r="E10" s="12"/>
      <c r="F10" s="12"/>
    </row>
    <row r="11" s="3" customFormat="1" ht="41" customHeight="1" spans="1:6">
      <c r="A11" s="15" t="s">
        <v>536</v>
      </c>
      <c r="B11" s="15"/>
      <c r="C11" s="15"/>
      <c r="D11" s="15"/>
      <c r="E11" s="15"/>
      <c r="F11" s="15"/>
    </row>
    <row r="14" s="1" customFormat="1" ht="19.5" spans="1:1">
      <c r="A14" s="16"/>
    </row>
    <row r="15" s="1" customFormat="1" ht="19" customHeight="1" spans="1:1">
      <c r="A15" s="17"/>
    </row>
    <row r="16" s="1" customFormat="1" ht="29" customHeight="1"/>
    <row r="17" s="1" customFormat="1" ht="29" customHeight="1"/>
    <row r="18" s="1" customFormat="1" ht="29" customHeight="1"/>
    <row r="19" s="1" customFormat="1" ht="29" customHeight="1"/>
    <row r="20" s="1" customFormat="1" ht="30" customHeight="1" spans="1:1">
      <c r="A20" s="17"/>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F38"/>
  <sheetViews>
    <sheetView showZeros="0" view="pageBreakPreview" zoomScale="90" zoomScaleNormal="90" zoomScaleSheetLayoutView="90" workbookViewId="0">
      <pane ySplit="3" topLeftCell="A10" activePane="bottomLeft" state="frozen"/>
      <selection/>
      <selection pane="bottomLeft" activeCell="C38" sqref="C38"/>
    </sheetView>
  </sheetViews>
  <sheetFormatPr defaultColWidth="9" defaultRowHeight="14.25" outlineLevelCol="5"/>
  <cols>
    <col min="1" max="1" width="50.75" style="124" customWidth="1"/>
    <col min="2" max="4" width="21.625" style="124" customWidth="1"/>
    <col min="5" max="5" width="9.75" style="124" customWidth="1"/>
    <col min="6" max="6" width="9.5" style="145" customWidth="1"/>
    <col min="7" max="16384" width="9" style="145"/>
  </cols>
  <sheetData>
    <row r="1" ht="45" customHeight="1" spans="1:4">
      <c r="A1" s="73" t="s">
        <v>41</v>
      </c>
      <c r="B1" s="73"/>
      <c r="C1" s="73"/>
      <c r="D1" s="73"/>
    </row>
    <row r="2" ht="18.95" customHeight="1" spans="1:4">
      <c r="A2" s="74"/>
      <c r="B2" s="75"/>
      <c r="D2" s="127" t="s">
        <v>2</v>
      </c>
    </row>
    <row r="3" s="143" customFormat="1" ht="45" customHeight="1" spans="1:5">
      <c r="A3" s="142" t="s">
        <v>3</v>
      </c>
      <c r="B3" s="53" t="s">
        <v>4</v>
      </c>
      <c r="C3" s="53" t="s">
        <v>5</v>
      </c>
      <c r="D3" s="142" t="s">
        <v>6</v>
      </c>
      <c r="E3" s="146"/>
    </row>
    <row r="4" ht="36" customHeight="1" spans="1:5">
      <c r="A4" s="147" t="s">
        <v>42</v>
      </c>
      <c r="B4" s="138">
        <v>2515</v>
      </c>
      <c r="C4" s="138">
        <v>2388</v>
      </c>
      <c r="D4" s="148">
        <f>(C4-B4)/B4</f>
        <v>-0.0504970178926441</v>
      </c>
      <c r="E4" s="149"/>
    </row>
    <row r="5" ht="36" customHeight="1" spans="1:5">
      <c r="A5" s="150" t="s">
        <v>43</v>
      </c>
      <c r="B5" s="138"/>
      <c r="C5" s="138"/>
      <c r="D5" s="148"/>
      <c r="E5" s="149"/>
    </row>
    <row r="6" ht="36" customHeight="1" spans="1:5">
      <c r="A6" s="150" t="s">
        <v>44</v>
      </c>
      <c r="B6" s="138"/>
      <c r="C6" s="138"/>
      <c r="D6" s="148"/>
      <c r="E6" s="149"/>
    </row>
    <row r="7" ht="36" customHeight="1" spans="1:5">
      <c r="A7" s="150" t="s">
        <v>45</v>
      </c>
      <c r="B7" s="138"/>
      <c r="C7" s="138"/>
      <c r="D7" s="148"/>
      <c r="E7" s="149"/>
    </row>
    <row r="8" ht="36" customHeight="1" spans="1:5">
      <c r="A8" s="150" t="s">
        <v>46</v>
      </c>
      <c r="B8" s="138"/>
      <c r="C8" s="138"/>
      <c r="D8" s="148"/>
      <c r="E8" s="149"/>
    </row>
    <row r="9" ht="36" customHeight="1" spans="1:5">
      <c r="A9" s="150" t="s">
        <v>47</v>
      </c>
      <c r="B9" s="138">
        <v>1900</v>
      </c>
      <c r="C9" s="138"/>
      <c r="D9" s="148"/>
      <c r="E9" s="149"/>
    </row>
    <row r="10" ht="36" customHeight="1" spans="1:5">
      <c r="A10" s="150" t="s">
        <v>48</v>
      </c>
      <c r="B10" s="138"/>
      <c r="C10" s="138"/>
      <c r="D10" s="148"/>
      <c r="E10" s="149"/>
    </row>
    <row r="11" ht="36" customHeight="1" spans="1:5">
      <c r="A11" s="150" t="s">
        <v>49</v>
      </c>
      <c r="B11" s="138">
        <v>73</v>
      </c>
      <c r="C11" s="138">
        <v>76</v>
      </c>
      <c r="D11" s="148">
        <f t="shared" ref="D11:D14" si="0">(C11-B11)/B11</f>
        <v>0.0410958904109589</v>
      </c>
      <c r="E11" s="149"/>
    </row>
    <row r="12" ht="36" customHeight="1" spans="1:5">
      <c r="A12" s="150" t="s">
        <v>50</v>
      </c>
      <c r="B12" s="138">
        <v>66</v>
      </c>
      <c r="C12" s="138">
        <v>68</v>
      </c>
      <c r="D12" s="148">
        <f t="shared" si="0"/>
        <v>0.0303030303030303</v>
      </c>
      <c r="E12" s="149"/>
    </row>
    <row r="13" ht="36" customHeight="1" spans="1:5">
      <c r="A13" s="150" t="s">
        <v>51</v>
      </c>
      <c r="B13" s="138"/>
      <c r="C13" s="138"/>
      <c r="D13" s="148"/>
      <c r="E13" s="149"/>
    </row>
    <row r="14" ht="36" customHeight="1" spans="1:5">
      <c r="A14" s="150" t="s">
        <v>52</v>
      </c>
      <c r="B14" s="138">
        <v>38609</v>
      </c>
      <c r="C14" s="138">
        <v>40330</v>
      </c>
      <c r="D14" s="148">
        <f t="shared" si="0"/>
        <v>0.044575099070165</v>
      </c>
      <c r="E14" s="149"/>
    </row>
    <row r="15" ht="36" customHeight="1" spans="1:5">
      <c r="A15" s="150" t="s">
        <v>53</v>
      </c>
      <c r="B15" s="138">
        <v>10</v>
      </c>
      <c r="C15" s="138"/>
      <c r="D15" s="148"/>
      <c r="E15" s="149"/>
    </row>
    <row r="16" ht="36" customHeight="1" spans="1:5">
      <c r="A16" s="150" t="s">
        <v>54</v>
      </c>
      <c r="B16" s="138">
        <v>3000</v>
      </c>
      <c r="C16" s="138"/>
      <c r="D16" s="148">
        <f t="shared" ref="D16:D18" si="1">(C16-B16)/B16</f>
        <v>-1</v>
      </c>
      <c r="E16" s="149"/>
    </row>
    <row r="17" ht="36" customHeight="1" spans="1:5">
      <c r="A17" s="150" t="s">
        <v>55</v>
      </c>
      <c r="B17" s="138">
        <v>181</v>
      </c>
      <c r="C17" s="138">
        <v>1500</v>
      </c>
      <c r="D17" s="148">
        <f t="shared" si="1"/>
        <v>7.28729281767956</v>
      </c>
      <c r="E17" s="149"/>
    </row>
    <row r="18" ht="36" customHeight="1" spans="1:5">
      <c r="A18" s="150" t="s">
        <v>56</v>
      </c>
      <c r="B18" s="138">
        <v>1744</v>
      </c>
      <c r="C18" s="138">
        <v>55</v>
      </c>
      <c r="D18" s="148">
        <f t="shared" si="1"/>
        <v>-0.968463302752294</v>
      </c>
      <c r="E18" s="149"/>
    </row>
    <row r="19" ht="36" customHeight="1" spans="1:5">
      <c r="A19" s="150" t="s">
        <v>57</v>
      </c>
      <c r="B19" s="138">
        <v>10</v>
      </c>
      <c r="C19" s="138"/>
      <c r="D19" s="148"/>
      <c r="E19" s="149"/>
    </row>
    <row r="20" ht="36" customHeight="1" spans="1:5">
      <c r="A20" s="150" t="s">
        <v>58</v>
      </c>
      <c r="B20" s="138"/>
      <c r="C20" s="138"/>
      <c r="D20" s="148"/>
      <c r="E20" s="149"/>
    </row>
    <row r="21" ht="36" customHeight="1" spans="1:5">
      <c r="A21" s="150" t="s">
        <v>59</v>
      </c>
      <c r="B21" s="138"/>
      <c r="C21" s="138"/>
      <c r="D21" s="148"/>
      <c r="E21" s="149"/>
    </row>
    <row r="22" ht="36" customHeight="1" spans="1:5">
      <c r="A22" s="150" t="s">
        <v>60</v>
      </c>
      <c r="B22" s="138">
        <v>2108</v>
      </c>
      <c r="C22" s="138">
        <v>57</v>
      </c>
      <c r="D22" s="148">
        <f t="shared" ref="D22:D26" si="2">(C22-B22)/B22</f>
        <v>-0.972960151802656</v>
      </c>
      <c r="E22" s="149"/>
    </row>
    <row r="23" ht="36" customHeight="1" spans="1:5">
      <c r="A23" s="150" t="s">
        <v>61</v>
      </c>
      <c r="B23" s="138"/>
      <c r="C23" s="138"/>
      <c r="D23" s="148"/>
      <c r="E23" s="149"/>
    </row>
    <row r="24" ht="36" customHeight="1" spans="1:5">
      <c r="A24" s="150" t="s">
        <v>62</v>
      </c>
      <c r="B24" s="138"/>
      <c r="C24" s="138"/>
      <c r="D24" s="148"/>
      <c r="E24" s="149"/>
    </row>
    <row r="25" ht="36" customHeight="1" spans="1:5">
      <c r="A25" s="150" t="s">
        <v>63</v>
      </c>
      <c r="B25" s="138"/>
      <c r="C25" s="138">
        <v>450</v>
      </c>
      <c r="D25" s="148" t="e">
        <f t="shared" si="2"/>
        <v>#DIV/0!</v>
      </c>
      <c r="E25" s="149"/>
    </row>
    <row r="26" ht="36" customHeight="1" spans="1:5">
      <c r="A26" s="150" t="s">
        <v>64</v>
      </c>
      <c r="B26" s="138">
        <v>76</v>
      </c>
      <c r="C26" s="138">
        <v>76</v>
      </c>
      <c r="D26" s="148">
        <f t="shared" si="2"/>
        <v>0</v>
      </c>
      <c r="E26" s="149"/>
    </row>
    <row r="27" ht="36" customHeight="1" spans="1:5">
      <c r="A27" s="150" t="s">
        <v>65</v>
      </c>
      <c r="B27" s="138"/>
      <c r="C27" s="138"/>
      <c r="D27" s="148"/>
      <c r="E27" s="149"/>
    </row>
    <row r="28" ht="36" customHeight="1" spans="1:5">
      <c r="A28" s="150" t="s">
        <v>66</v>
      </c>
      <c r="B28" s="138"/>
      <c r="C28" s="138"/>
      <c r="D28" s="148"/>
      <c r="E28" s="149"/>
    </row>
    <row r="29" ht="36" customHeight="1" spans="1:5">
      <c r="A29" s="150"/>
      <c r="B29" s="138"/>
      <c r="C29" s="138"/>
      <c r="D29" s="148"/>
      <c r="E29" s="149"/>
    </row>
    <row r="30" s="74" customFormat="1" ht="36" customHeight="1" spans="1:5">
      <c r="A30" s="151" t="s">
        <v>67</v>
      </c>
      <c r="B30" s="136">
        <f>SUBTOTAL(9,B4:B29)</f>
        <v>50292</v>
      </c>
      <c r="C30" s="136">
        <f>SUBTOTAL(9,C4:C28)</f>
        <v>45000</v>
      </c>
      <c r="D30" s="148">
        <f>(C30-B30)/B30</f>
        <v>-0.105225483178239</v>
      </c>
      <c r="E30" s="149"/>
    </row>
    <row r="31" ht="36" customHeight="1" spans="1:5">
      <c r="A31" s="86" t="s">
        <v>68</v>
      </c>
      <c r="B31" s="136"/>
      <c r="C31" s="136"/>
      <c r="D31" s="152"/>
      <c r="E31" s="149"/>
    </row>
    <row r="32" ht="36" customHeight="1" spans="1:5">
      <c r="A32" s="153" t="s">
        <v>69</v>
      </c>
      <c r="B32" s="138"/>
      <c r="C32" s="138"/>
      <c r="D32" s="154"/>
      <c r="E32" s="149"/>
    </row>
    <row r="33" ht="36" hidden="1" customHeight="1" spans="1:5">
      <c r="A33" s="153" t="s">
        <v>70</v>
      </c>
      <c r="B33" s="138"/>
      <c r="C33" s="138"/>
      <c r="D33" s="155" t="str">
        <f t="shared" ref="D32:D35" si="3">IF(B33&lt;&gt;0,IF((C33/B33-1)&lt;-30%,"",IF((C33/B33-1)&gt;150%,"",C33/B33-1)),"")</f>
        <v/>
      </c>
      <c r="E33" s="149" t="e">
        <f>IF(LEN(#REF!)=3,"是",IF(A33&lt;&gt;"",IF(SUM(B33:C33)&lt;&gt;0,"是","否"),"是"))</f>
        <v>#REF!</v>
      </c>
    </row>
    <row r="34" ht="36" customHeight="1" spans="1:6">
      <c r="A34" s="156" t="s">
        <v>71</v>
      </c>
      <c r="B34" s="138"/>
      <c r="C34" s="138"/>
      <c r="D34" s="155"/>
      <c r="E34" s="149"/>
      <c r="F34" s="157"/>
    </row>
    <row r="35" s="144" customFormat="1" ht="36" hidden="1" customHeight="1" spans="1:5">
      <c r="A35" s="156" t="s">
        <v>72</v>
      </c>
      <c r="B35" s="138"/>
      <c r="C35" s="138"/>
      <c r="D35" s="158" t="str">
        <f t="shared" si="3"/>
        <v/>
      </c>
      <c r="E35" s="149" t="e">
        <f>IF(LEN(#REF!)=3,"是",IF(A35&lt;&gt;"",IF(SUM(B35:C35)&lt;&gt;0,"是","否"),"是"))</f>
        <v>#REF!</v>
      </c>
    </row>
    <row r="36" s="144" customFormat="1" ht="36" customHeight="1" spans="1:5">
      <c r="A36" s="159" t="s">
        <v>73</v>
      </c>
      <c r="B36" s="136"/>
      <c r="C36" s="136"/>
      <c r="D36" s="158"/>
      <c r="E36" s="149"/>
    </row>
    <row r="37" s="144" customFormat="1" ht="36" customHeight="1" spans="1:5">
      <c r="A37" s="160" t="s">
        <v>74</v>
      </c>
      <c r="B37" s="136"/>
      <c r="C37" s="136"/>
      <c r="D37" s="161"/>
      <c r="E37" s="149"/>
    </row>
    <row r="38" ht="36" customHeight="1" spans="1:6">
      <c r="A38" s="162" t="s">
        <v>75</v>
      </c>
      <c r="B38" s="136">
        <v>50292</v>
      </c>
      <c r="C38" s="136">
        <v>45000</v>
      </c>
      <c r="D38" s="148">
        <f>(C38-B38)/B38</f>
        <v>-0.105225483178239</v>
      </c>
      <c r="E38" s="149"/>
      <c r="F38" s="163"/>
    </row>
  </sheetData>
  <autoFilter ref="A3:F38">
    <filterColumn colId="4">
      <customFilters>
        <customFilter operator="equal" val="是"/>
      </customFilters>
    </filterColumn>
  </autoFilter>
  <mergeCells count="1">
    <mergeCell ref="A1:D1"/>
  </mergeCells>
  <conditionalFormatting sqref="C37:G37">
    <cfRule type="cellIs" dxfId="65" priority="1" stopIfTrue="1" operator="lessThan">
      <formula>0</formula>
    </cfRule>
    <cfRule type="cellIs" dxfId="66" priority="2" stopIfTrue="1" operator="greaterThan">
      <formula>5</formula>
    </cfRule>
  </conditionalFormatting>
  <conditionalFormatting sqref="A34:A35">
    <cfRule type="expression" dxfId="67" priority="9" stopIfTrue="1">
      <formula>"len($A:$A)=3"</formula>
    </cfRule>
  </conditionalFormatting>
  <conditionalFormatting sqref="D2:G2 C39:D44 C32:D33 D31 E38:G44 E31:G33">
    <cfRule type="cellIs" dxfId="68" priority="27" stopIfTrue="1" operator="lessThanOrEqual">
      <formula>-1</formula>
    </cfRule>
  </conditionalFormatting>
  <conditionalFormatting sqref="E4:G39">
    <cfRule type="cellIs" dxfId="69" priority="11" stopIfTrue="1" operator="lessThan">
      <formula>0</formula>
    </cfRule>
  </conditionalFormatting>
  <conditionalFormatting sqref="E30:G30 D31:G31">
    <cfRule type="cellIs" dxfId="70" priority="21" stopIfTrue="1" operator="lessThan">
      <formula>0</formula>
    </cfRule>
    <cfRule type="cellIs" dxfId="71" priority="22" stopIfTrue="1" operator="lessThan">
      <formula>0</formula>
    </cfRule>
  </conditionalFormatting>
  <conditionalFormatting sqref="C33:G35">
    <cfRule type="cellIs" dxfId="72" priority="29" stopIfTrue="1" operator="lessThan">
      <formula>0</formula>
    </cfRule>
    <cfRule type="cellIs" dxfId="73" priority="30" stopIfTrue="1" operator="greaterThan">
      <formula>5</formula>
    </cfRule>
  </conditionalFormatting>
  <conditionalFormatting sqref="B34:G35">
    <cfRule type="expression" dxfId="74" priority="14" stopIfTrue="1">
      <formula>"len($A:$A)=3"</formula>
    </cfRule>
  </conditionalFormatting>
  <printOptions horizontalCentered="1"/>
  <pageMargins left="0.471527777777778" right="0.393055555555556" top="0.55" bottom="0.55" header="0.118055555555556" footer="0.118055555555556"/>
  <pageSetup paperSize="9" scale="78"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13"/>
  <sheetViews>
    <sheetView showZeros="0" view="pageBreakPreview" zoomScaleNormal="100" zoomScaleSheetLayoutView="100" workbookViewId="0">
      <pane xSplit="1" ySplit="3" topLeftCell="B168" activePane="bottomRight" state="frozen"/>
      <selection/>
      <selection pane="topRight"/>
      <selection pane="bottomLeft"/>
      <selection pane="bottomRight" activeCell="D172" sqref="D172"/>
    </sheetView>
  </sheetViews>
  <sheetFormatPr defaultColWidth="9" defaultRowHeight="14.25" outlineLevelCol="3"/>
  <cols>
    <col min="1" max="1" width="44.5" style="124" customWidth="1"/>
    <col min="2" max="3" width="21.625" style="124" customWidth="1"/>
    <col min="4" max="4" width="21.625" style="125" customWidth="1"/>
    <col min="5" max="16384" width="9" style="124"/>
  </cols>
  <sheetData>
    <row r="1" s="122" customFormat="1" ht="45" customHeight="1" spans="1:4">
      <c r="A1" s="73" t="s">
        <v>76</v>
      </c>
      <c r="B1" s="73"/>
      <c r="C1" s="73"/>
      <c r="D1" s="73"/>
    </row>
    <row r="2" s="122" customFormat="1" ht="20.1" customHeight="1" spans="1:4">
      <c r="A2" s="126"/>
      <c r="B2" s="75"/>
      <c r="C2" s="127" t="s">
        <v>77</v>
      </c>
      <c r="D2" s="127" t="s">
        <v>2</v>
      </c>
    </row>
    <row r="3" s="123" customFormat="1" ht="39" customHeight="1" spans="1:4">
      <c r="A3" s="77" t="s">
        <v>3</v>
      </c>
      <c r="B3" s="53" t="s">
        <v>78</v>
      </c>
      <c r="C3" s="53" t="s">
        <v>5</v>
      </c>
      <c r="D3" s="53" t="s">
        <v>79</v>
      </c>
    </row>
    <row r="4" ht="25" customHeight="1" spans="1:4">
      <c r="A4" s="128" t="s">
        <v>42</v>
      </c>
      <c r="B4" s="129">
        <f>SUM(B5:B7,B18:B20,B31,B43,B44,B45:B47,B58:B63,B70:B78)</f>
        <v>2515</v>
      </c>
      <c r="C4" s="129">
        <f>SUM(C5,C6,C7,C18,C19,C20,C31,C43,C44,C45,C46,C47,C58,C59,C60,C61,C62,C63,C71,C72,C73,C74,C75,C76,C77,C78)</f>
        <v>2388</v>
      </c>
      <c r="D4" s="130">
        <f t="shared" ref="D4:D9" si="0">SUM(C4-B4)/B4</f>
        <v>-0.0504970178926441</v>
      </c>
    </row>
    <row r="5" ht="25" customHeight="1" spans="1:4">
      <c r="A5" s="128" t="s">
        <v>80</v>
      </c>
      <c r="B5" s="129"/>
      <c r="C5" s="129"/>
      <c r="D5" s="130"/>
    </row>
    <row r="6" ht="25" customHeight="1" spans="1:4">
      <c r="A6" s="128" t="s">
        <v>81</v>
      </c>
      <c r="B6" s="129"/>
      <c r="C6" s="129"/>
      <c r="D6" s="130"/>
    </row>
    <row r="7" ht="25" customHeight="1" spans="1:4">
      <c r="A7" s="131" t="s">
        <v>82</v>
      </c>
      <c r="B7" s="129">
        <f>SUM(B8:B17)</f>
        <v>2317</v>
      </c>
      <c r="C7" s="129">
        <f>SUM(C8:C17)</f>
        <v>2321</v>
      </c>
      <c r="D7" s="130">
        <f t="shared" si="0"/>
        <v>0.00172637030643073</v>
      </c>
    </row>
    <row r="8" ht="25" customHeight="1" spans="1:4">
      <c r="A8" s="132" t="s">
        <v>83</v>
      </c>
      <c r="B8" s="133">
        <v>550</v>
      </c>
      <c r="C8" s="133">
        <v>517</v>
      </c>
      <c r="D8" s="130">
        <f t="shared" si="0"/>
        <v>-0.06</v>
      </c>
    </row>
    <row r="9" ht="25" customHeight="1" spans="1:4">
      <c r="A9" s="132" t="s">
        <v>84</v>
      </c>
      <c r="B9" s="134">
        <v>1403</v>
      </c>
      <c r="C9" s="133">
        <v>1308</v>
      </c>
      <c r="D9" s="130">
        <f t="shared" si="0"/>
        <v>-0.067712045616536</v>
      </c>
    </row>
    <row r="10" ht="25" customHeight="1" spans="1:4">
      <c r="A10" s="132" t="s">
        <v>85</v>
      </c>
      <c r="B10" s="134">
        <v>0</v>
      </c>
      <c r="C10" s="133"/>
      <c r="D10" s="135"/>
    </row>
    <row r="11" ht="25" customHeight="1" spans="1:4">
      <c r="A11" s="132" t="s">
        <v>86</v>
      </c>
      <c r="B11" s="134">
        <v>0</v>
      </c>
      <c r="C11" s="133"/>
      <c r="D11" s="135"/>
    </row>
    <row r="12" ht="25" customHeight="1" spans="1:4">
      <c r="A12" s="132" t="s">
        <v>87</v>
      </c>
      <c r="B12" s="134">
        <v>17</v>
      </c>
      <c r="C12" s="133">
        <v>15</v>
      </c>
      <c r="D12" s="130">
        <f t="shared" ref="D12:D17" si="1">SUM(C12-B12)/B12</f>
        <v>-0.117647058823529</v>
      </c>
    </row>
    <row r="13" ht="25" customHeight="1" spans="1:4">
      <c r="A13" s="132" t="s">
        <v>88</v>
      </c>
      <c r="B13" s="134">
        <v>0</v>
      </c>
      <c r="C13" s="133"/>
      <c r="D13" s="135"/>
    </row>
    <row r="14" ht="25" customHeight="1" spans="1:4">
      <c r="A14" s="132" t="s">
        <v>89</v>
      </c>
      <c r="B14" s="134">
        <v>0</v>
      </c>
      <c r="C14" s="133"/>
      <c r="D14" s="135"/>
    </row>
    <row r="15" ht="25" customHeight="1" spans="1:4">
      <c r="A15" s="132" t="s">
        <v>90</v>
      </c>
      <c r="B15" s="134">
        <v>0</v>
      </c>
      <c r="C15" s="133"/>
      <c r="D15" s="135"/>
    </row>
    <row r="16" ht="25" customHeight="1" spans="1:4">
      <c r="A16" s="132" t="s">
        <v>91</v>
      </c>
      <c r="B16" s="134">
        <v>311</v>
      </c>
      <c r="C16" s="133">
        <v>453</v>
      </c>
      <c r="D16" s="130">
        <f t="shared" si="1"/>
        <v>0.456591639871383</v>
      </c>
    </row>
    <row r="17" ht="42" customHeight="1" spans="1:4">
      <c r="A17" s="132" t="s">
        <v>92</v>
      </c>
      <c r="B17" s="134">
        <v>36</v>
      </c>
      <c r="C17" s="133">
        <v>28</v>
      </c>
      <c r="D17" s="130">
        <f t="shared" si="1"/>
        <v>-0.222222222222222</v>
      </c>
    </row>
    <row r="18" ht="25" customHeight="1" spans="1:4">
      <c r="A18" s="128" t="s">
        <v>93</v>
      </c>
      <c r="B18" s="136"/>
      <c r="C18" s="136"/>
      <c r="D18" s="130"/>
    </row>
    <row r="19" ht="25" customHeight="1" spans="1:4">
      <c r="A19" s="128" t="s">
        <v>94</v>
      </c>
      <c r="B19" s="136"/>
      <c r="C19" s="136"/>
      <c r="D19" s="130"/>
    </row>
    <row r="20" ht="25" customHeight="1" spans="1:4">
      <c r="A20" s="128" t="s">
        <v>95</v>
      </c>
      <c r="B20" s="136">
        <f>SUM(B21:B30)</f>
        <v>14</v>
      </c>
      <c r="C20" s="136">
        <f>SUM(C21:C30)</f>
        <v>20</v>
      </c>
      <c r="D20" s="130">
        <f>SUM(C20-B20)/B20</f>
        <v>0.428571428571429</v>
      </c>
    </row>
    <row r="21" ht="25" customHeight="1" spans="1:4">
      <c r="A21" s="132" t="s">
        <v>83</v>
      </c>
      <c r="B21" s="137"/>
      <c r="C21" s="137"/>
      <c r="D21" s="135"/>
    </row>
    <row r="22" ht="25" customHeight="1" spans="1:4">
      <c r="A22" s="132" t="s">
        <v>84</v>
      </c>
      <c r="B22" s="138"/>
      <c r="C22" s="138"/>
      <c r="D22" s="135"/>
    </row>
    <row r="23" ht="25" customHeight="1" spans="1:4">
      <c r="A23" s="132" t="s">
        <v>85</v>
      </c>
      <c r="B23" s="138"/>
      <c r="C23" s="138"/>
      <c r="D23" s="135"/>
    </row>
    <row r="24" ht="25" customHeight="1" spans="1:4">
      <c r="A24" s="132" t="s">
        <v>96</v>
      </c>
      <c r="B24" s="138"/>
      <c r="C24" s="138"/>
      <c r="D24" s="135"/>
    </row>
    <row r="25" ht="25" customHeight="1" spans="1:4">
      <c r="A25" s="132" t="s">
        <v>97</v>
      </c>
      <c r="B25" s="133">
        <v>14</v>
      </c>
      <c r="C25" s="133">
        <v>20</v>
      </c>
      <c r="D25" s="130">
        <f>SUM(C25-B25)/B25</f>
        <v>0.428571428571429</v>
      </c>
    </row>
    <row r="26" ht="25" customHeight="1" spans="1:4">
      <c r="A26" s="132" t="s">
        <v>98</v>
      </c>
      <c r="B26" s="138"/>
      <c r="C26" s="138"/>
      <c r="D26" s="135"/>
    </row>
    <row r="27" ht="25" customHeight="1" spans="1:4">
      <c r="A27" s="132" t="s">
        <v>99</v>
      </c>
      <c r="B27" s="138"/>
      <c r="C27" s="138"/>
      <c r="D27" s="135"/>
    </row>
    <row r="28" ht="25" customHeight="1" spans="1:4">
      <c r="A28" s="132" t="s">
        <v>100</v>
      </c>
      <c r="B28" s="138"/>
      <c r="C28" s="138"/>
      <c r="D28" s="135"/>
    </row>
    <row r="29" ht="25" customHeight="1" spans="1:4">
      <c r="A29" s="132" t="s">
        <v>91</v>
      </c>
      <c r="B29" s="138"/>
      <c r="C29" s="138"/>
      <c r="D29" s="135"/>
    </row>
    <row r="30" ht="25" customHeight="1" spans="1:4">
      <c r="A30" s="132" t="s">
        <v>101</v>
      </c>
      <c r="B30" s="138"/>
      <c r="C30" s="138"/>
      <c r="D30" s="135"/>
    </row>
    <row r="31" ht="25" customHeight="1" spans="1:4">
      <c r="A31" s="128" t="s">
        <v>102</v>
      </c>
      <c r="B31" s="136">
        <f>SUM(B32:B42)</f>
        <v>120</v>
      </c>
      <c r="C31" s="136">
        <f>SUM(C32:C42)</f>
        <v>0</v>
      </c>
      <c r="D31" s="130">
        <f>SUM(C31-B31)/B31</f>
        <v>-1</v>
      </c>
    </row>
    <row r="32" ht="25" customHeight="1" spans="1:4">
      <c r="A32" s="132" t="s">
        <v>83</v>
      </c>
      <c r="B32" s="137"/>
      <c r="C32" s="137"/>
      <c r="D32" s="135"/>
    </row>
    <row r="33" ht="25" customHeight="1" spans="1:4">
      <c r="A33" s="132" t="s">
        <v>84</v>
      </c>
      <c r="B33" s="133">
        <v>120</v>
      </c>
      <c r="C33" s="133">
        <v>0</v>
      </c>
      <c r="D33" s="130">
        <f>SUM(C33-B33)/B33</f>
        <v>-1</v>
      </c>
    </row>
    <row r="34" ht="25" customHeight="1" spans="1:4">
      <c r="A34" s="132" t="s">
        <v>85</v>
      </c>
      <c r="B34" s="138"/>
      <c r="C34" s="138"/>
      <c r="D34" s="135"/>
    </row>
    <row r="35" ht="25" customHeight="1" spans="1:4">
      <c r="A35" s="132" t="s">
        <v>103</v>
      </c>
      <c r="B35" s="138"/>
      <c r="C35" s="138"/>
      <c r="D35" s="135"/>
    </row>
    <row r="36" ht="25" customHeight="1" spans="1:4">
      <c r="A36" s="132" t="s">
        <v>104</v>
      </c>
      <c r="B36" s="138"/>
      <c r="C36" s="138"/>
      <c r="D36" s="135"/>
    </row>
    <row r="37" ht="25" customHeight="1" spans="1:4">
      <c r="A37" s="132" t="s">
        <v>105</v>
      </c>
      <c r="B37" s="138"/>
      <c r="C37" s="138"/>
      <c r="D37" s="135"/>
    </row>
    <row r="38" ht="25" customHeight="1" spans="1:4">
      <c r="A38" s="132" t="s">
        <v>106</v>
      </c>
      <c r="B38" s="138"/>
      <c r="C38" s="138"/>
      <c r="D38" s="135"/>
    </row>
    <row r="39" ht="25" customHeight="1" spans="1:4">
      <c r="A39" s="132" t="s">
        <v>107</v>
      </c>
      <c r="B39" s="138"/>
      <c r="C39" s="138"/>
      <c r="D39" s="135"/>
    </row>
    <row r="40" ht="25" customHeight="1" spans="1:4">
      <c r="A40" s="132" t="s">
        <v>99</v>
      </c>
      <c r="B40" s="138"/>
      <c r="C40" s="138"/>
      <c r="D40" s="135"/>
    </row>
    <row r="41" ht="25" customHeight="1" spans="1:4">
      <c r="A41" s="132" t="s">
        <v>91</v>
      </c>
      <c r="B41" s="138"/>
      <c r="C41" s="138"/>
      <c r="D41" s="135"/>
    </row>
    <row r="42" ht="25" customHeight="1" spans="1:4">
      <c r="A42" s="132" t="s">
        <v>108</v>
      </c>
      <c r="B42" s="138"/>
      <c r="C42" s="138"/>
      <c r="D42" s="135"/>
    </row>
    <row r="43" ht="25" customHeight="1" spans="1:4">
      <c r="A43" s="128" t="s">
        <v>109</v>
      </c>
      <c r="B43" s="136"/>
      <c r="C43" s="136"/>
      <c r="D43" s="130"/>
    </row>
    <row r="44" ht="25" customHeight="1" spans="1:4">
      <c r="A44" s="128" t="s">
        <v>110</v>
      </c>
      <c r="B44" s="136"/>
      <c r="C44" s="136"/>
      <c r="D44" s="130"/>
    </row>
    <row r="45" ht="25" customHeight="1" spans="1:4">
      <c r="A45" s="128" t="s">
        <v>111</v>
      </c>
      <c r="B45" s="136"/>
      <c r="C45" s="136"/>
      <c r="D45" s="130"/>
    </row>
    <row r="46" ht="25" customHeight="1" spans="1:4">
      <c r="A46" s="128" t="s">
        <v>112</v>
      </c>
      <c r="B46" s="136"/>
      <c r="C46" s="136"/>
      <c r="D46" s="130"/>
    </row>
    <row r="47" ht="25" customHeight="1" spans="1:4">
      <c r="A47" s="128" t="s">
        <v>113</v>
      </c>
      <c r="B47" s="136">
        <f>SUM(B48:B57)</f>
        <v>38</v>
      </c>
      <c r="C47" s="136">
        <f>SUM(C48:C57)</f>
        <v>37</v>
      </c>
      <c r="D47" s="130">
        <f>SUM(C47-B47)/B47</f>
        <v>-0.0263157894736842</v>
      </c>
    </row>
    <row r="48" ht="25" customHeight="1" spans="1:4">
      <c r="A48" s="132" t="s">
        <v>83</v>
      </c>
      <c r="B48" s="138"/>
      <c r="C48" s="138"/>
      <c r="D48" s="135"/>
    </row>
    <row r="49" ht="25" customHeight="1" spans="1:4">
      <c r="A49" s="132" t="s">
        <v>84</v>
      </c>
      <c r="B49" s="137"/>
      <c r="C49" s="137"/>
      <c r="D49" s="135"/>
    </row>
    <row r="50" ht="25" customHeight="1" spans="1:4">
      <c r="A50" s="132" t="s">
        <v>85</v>
      </c>
      <c r="B50" s="138"/>
      <c r="C50" s="138"/>
      <c r="D50" s="135"/>
    </row>
    <row r="51" ht="25" customHeight="1" spans="1:4">
      <c r="A51" s="132" t="s">
        <v>114</v>
      </c>
      <c r="B51" s="138"/>
      <c r="C51" s="138"/>
      <c r="D51" s="135"/>
    </row>
    <row r="52" ht="25" customHeight="1" spans="1:4">
      <c r="A52" s="132" t="s">
        <v>115</v>
      </c>
      <c r="B52" s="138">
        <v>5</v>
      </c>
      <c r="C52" s="133">
        <v>0</v>
      </c>
      <c r="D52" s="130">
        <f>SUM(C52-B52)/B52</f>
        <v>-1</v>
      </c>
    </row>
    <row r="53" ht="25" customHeight="1" spans="1:4">
      <c r="A53" s="132" t="s">
        <v>116</v>
      </c>
      <c r="B53" s="138"/>
      <c r="C53" s="138"/>
      <c r="D53" s="135"/>
    </row>
    <row r="54" ht="25" customHeight="1" spans="1:4">
      <c r="A54" s="132" t="s">
        <v>117</v>
      </c>
      <c r="B54" s="138"/>
      <c r="C54" s="138"/>
      <c r="D54" s="135"/>
    </row>
    <row r="55" ht="25" customHeight="1" spans="1:4">
      <c r="A55" s="132" t="s">
        <v>118</v>
      </c>
      <c r="B55" s="133">
        <v>33</v>
      </c>
      <c r="C55" s="133">
        <v>37</v>
      </c>
      <c r="D55" s="130">
        <f>SUM(C55-B55)/B55</f>
        <v>0.121212121212121</v>
      </c>
    </row>
    <row r="56" ht="25" customHeight="1" spans="1:4">
      <c r="A56" s="132" t="s">
        <v>91</v>
      </c>
      <c r="B56" s="138"/>
      <c r="C56" s="138"/>
      <c r="D56" s="135"/>
    </row>
    <row r="57" ht="25" customHeight="1" spans="1:4">
      <c r="A57" s="132" t="s">
        <v>119</v>
      </c>
      <c r="B57" s="138"/>
      <c r="C57" s="138"/>
      <c r="D57" s="135"/>
    </row>
    <row r="58" ht="25" customHeight="1" spans="1:4">
      <c r="A58" s="128" t="s">
        <v>120</v>
      </c>
      <c r="B58" s="136"/>
      <c r="C58" s="136"/>
      <c r="D58" s="130"/>
    </row>
    <row r="59" ht="25" customHeight="1" spans="1:4">
      <c r="A59" s="128" t="s">
        <v>121</v>
      </c>
      <c r="B59" s="129"/>
      <c r="C59" s="129"/>
      <c r="D59" s="130"/>
    </row>
    <row r="60" ht="25" customHeight="1" spans="1:4">
      <c r="A60" s="128" t="s">
        <v>122</v>
      </c>
      <c r="B60" s="136"/>
      <c r="C60" s="136"/>
      <c r="D60" s="130"/>
    </row>
    <row r="61" ht="25" customHeight="1" spans="1:4">
      <c r="A61" s="128" t="s">
        <v>123</v>
      </c>
      <c r="B61" s="136"/>
      <c r="C61" s="136"/>
      <c r="D61" s="130"/>
    </row>
    <row r="62" ht="25" customHeight="1" spans="1:4">
      <c r="A62" s="128" t="s">
        <v>124</v>
      </c>
      <c r="B62" s="136"/>
      <c r="C62" s="136"/>
      <c r="D62" s="130"/>
    </row>
    <row r="63" ht="25" customHeight="1" spans="1:4">
      <c r="A63" s="128" t="s">
        <v>125</v>
      </c>
      <c r="B63" s="136">
        <f>SUM(B64:B69)</f>
        <v>6</v>
      </c>
      <c r="C63" s="136">
        <f>SUM(C64:C69)</f>
        <v>10</v>
      </c>
      <c r="D63" s="130">
        <f>SUM(C63-B63)/B63</f>
        <v>0.666666666666667</v>
      </c>
    </row>
    <row r="64" ht="25" customHeight="1" spans="1:4">
      <c r="A64" s="132" t="s">
        <v>83</v>
      </c>
      <c r="B64" s="138"/>
      <c r="C64" s="138"/>
      <c r="D64" s="135"/>
    </row>
    <row r="65" ht="25" customHeight="1" spans="1:4">
      <c r="A65" s="132" t="s">
        <v>84</v>
      </c>
      <c r="B65" s="137"/>
      <c r="C65" s="137"/>
      <c r="D65" s="135"/>
    </row>
    <row r="66" ht="25" customHeight="1" spans="1:4">
      <c r="A66" s="132" t="s">
        <v>85</v>
      </c>
      <c r="B66" s="138"/>
      <c r="C66" s="138"/>
      <c r="D66" s="135"/>
    </row>
    <row r="67" ht="25" customHeight="1" spans="1:4">
      <c r="A67" s="132" t="s">
        <v>126</v>
      </c>
      <c r="B67" s="138"/>
      <c r="C67" s="138"/>
      <c r="D67" s="135"/>
    </row>
    <row r="68" ht="25" customHeight="1" spans="1:4">
      <c r="A68" s="132" t="s">
        <v>91</v>
      </c>
      <c r="B68" s="138"/>
      <c r="C68" s="138"/>
      <c r="D68" s="135"/>
    </row>
    <row r="69" ht="25" customHeight="1" spans="1:4">
      <c r="A69" s="132" t="s">
        <v>127</v>
      </c>
      <c r="B69" s="133">
        <v>6</v>
      </c>
      <c r="C69" s="133">
        <v>10</v>
      </c>
      <c r="D69" s="130">
        <f>SUM(C69-B69)/B69</f>
        <v>0.666666666666667</v>
      </c>
    </row>
    <row r="70" ht="25" customHeight="1" spans="1:4">
      <c r="A70" s="128" t="s">
        <v>128</v>
      </c>
      <c r="B70" s="136"/>
      <c r="C70" s="136"/>
      <c r="D70" s="130"/>
    </row>
    <row r="71" ht="25" customHeight="1" spans="1:4">
      <c r="A71" s="128" t="s">
        <v>129</v>
      </c>
      <c r="B71" s="136"/>
      <c r="C71" s="136"/>
      <c r="D71" s="130"/>
    </row>
    <row r="72" ht="25" customHeight="1" spans="1:4">
      <c r="A72" s="128" t="s">
        <v>130</v>
      </c>
      <c r="B72" s="136"/>
      <c r="C72" s="136"/>
      <c r="D72" s="130"/>
    </row>
    <row r="73" ht="25" customHeight="1" spans="1:4">
      <c r="A73" s="128" t="s">
        <v>131</v>
      </c>
      <c r="B73" s="136"/>
      <c r="C73" s="136"/>
      <c r="D73" s="130"/>
    </row>
    <row r="74" ht="25" customHeight="1" spans="1:4">
      <c r="A74" s="128" t="s">
        <v>132</v>
      </c>
      <c r="B74" s="136"/>
      <c r="C74" s="136"/>
      <c r="D74" s="130"/>
    </row>
    <row r="75" ht="25" customHeight="1" spans="1:4">
      <c r="A75" s="128" t="s">
        <v>133</v>
      </c>
      <c r="B75" s="136"/>
      <c r="C75" s="136"/>
      <c r="D75" s="130"/>
    </row>
    <row r="76" ht="25" customHeight="1" spans="1:4">
      <c r="A76" s="128" t="s">
        <v>134</v>
      </c>
      <c r="B76" s="136"/>
      <c r="C76" s="136"/>
      <c r="D76" s="130"/>
    </row>
    <row r="77" ht="25" customHeight="1" spans="1:4">
      <c r="A77" s="128" t="s">
        <v>135</v>
      </c>
      <c r="B77" s="136"/>
      <c r="C77" s="136"/>
      <c r="D77" s="130"/>
    </row>
    <row r="78" ht="25" customHeight="1" spans="1:4">
      <c r="A78" s="128" t="s">
        <v>136</v>
      </c>
      <c r="B78" s="129">
        <f>SUM(B79)</f>
        <v>20</v>
      </c>
      <c r="C78" s="129">
        <f>SUM(C79)</f>
        <v>0</v>
      </c>
      <c r="D78" s="130">
        <f>SUM(C78-B78)/B78</f>
        <v>-1</v>
      </c>
    </row>
    <row r="79" ht="25" customHeight="1" spans="1:4">
      <c r="A79" s="139" t="s">
        <v>137</v>
      </c>
      <c r="B79" s="133">
        <v>20</v>
      </c>
      <c r="C79" s="129"/>
      <c r="D79" s="130">
        <f>SUM(C79-B79)/B79</f>
        <v>-1</v>
      </c>
    </row>
    <row r="80" ht="25" customHeight="1" spans="1:4">
      <c r="A80" s="128" t="s">
        <v>43</v>
      </c>
      <c r="B80" s="136">
        <f>SUM(B81:B82)</f>
        <v>0</v>
      </c>
      <c r="C80" s="136">
        <f>SUM(C81:C82)</f>
        <v>0</v>
      </c>
      <c r="D80" s="130"/>
    </row>
    <row r="81" ht="25" customHeight="1" spans="1:4">
      <c r="A81" s="128" t="s">
        <v>138</v>
      </c>
      <c r="B81" s="136"/>
      <c r="C81" s="136"/>
      <c r="D81" s="130"/>
    </row>
    <row r="82" ht="25" customHeight="1" spans="1:4">
      <c r="A82" s="128" t="s">
        <v>139</v>
      </c>
      <c r="B82" s="136"/>
      <c r="C82" s="136"/>
      <c r="D82" s="130"/>
    </row>
    <row r="83" ht="25" customHeight="1" spans="1:4">
      <c r="A83" s="128" t="s">
        <v>44</v>
      </c>
      <c r="B83" s="129">
        <f>SUM(B84,B85,B86)</f>
        <v>0</v>
      </c>
      <c r="C83" s="129">
        <f>SUM(C84,C85,C86)</f>
        <v>0</v>
      </c>
      <c r="D83" s="130"/>
    </row>
    <row r="84" ht="25" customHeight="1" spans="1:4">
      <c r="A84" s="128" t="s">
        <v>140</v>
      </c>
      <c r="B84" s="129"/>
      <c r="C84" s="129"/>
      <c r="D84" s="130"/>
    </row>
    <row r="85" ht="25" customHeight="1" spans="1:4">
      <c r="A85" s="128" t="s">
        <v>141</v>
      </c>
      <c r="B85" s="136"/>
      <c r="C85" s="136"/>
      <c r="D85" s="130"/>
    </row>
    <row r="86" ht="25" customHeight="1" spans="1:4">
      <c r="A86" s="128" t="s">
        <v>142</v>
      </c>
      <c r="B86" s="136"/>
      <c r="C86" s="136"/>
      <c r="D86" s="130"/>
    </row>
    <row r="87" ht="25" customHeight="1" spans="1:4">
      <c r="A87" s="128" t="s">
        <v>45</v>
      </c>
      <c r="B87" s="136">
        <f>SUM(B88:B97)</f>
        <v>0</v>
      </c>
      <c r="C87" s="136">
        <f>SUM(C88:C97)</f>
        <v>0</v>
      </c>
      <c r="D87" s="130"/>
    </row>
    <row r="88" ht="25" customHeight="1" spans="1:4">
      <c r="A88" s="128" t="s">
        <v>143</v>
      </c>
      <c r="B88" s="136"/>
      <c r="C88" s="136"/>
      <c r="D88" s="130"/>
    </row>
    <row r="89" ht="25" customHeight="1" spans="1:4">
      <c r="A89" s="128" t="s">
        <v>144</v>
      </c>
      <c r="B89" s="136"/>
      <c r="C89" s="136"/>
      <c r="D89" s="130"/>
    </row>
    <row r="90" ht="25" customHeight="1" spans="1:4">
      <c r="A90" s="128" t="s">
        <v>145</v>
      </c>
      <c r="B90" s="136"/>
      <c r="C90" s="136"/>
      <c r="D90" s="130"/>
    </row>
    <row r="91" ht="25" customHeight="1" spans="1:4">
      <c r="A91" s="128" t="s">
        <v>146</v>
      </c>
      <c r="B91" s="136"/>
      <c r="C91" s="136"/>
      <c r="D91" s="130"/>
    </row>
    <row r="92" ht="25" customHeight="1" spans="1:4">
      <c r="A92" s="128" t="s">
        <v>147</v>
      </c>
      <c r="B92" s="136"/>
      <c r="C92" s="136"/>
      <c r="D92" s="130"/>
    </row>
    <row r="93" ht="25" customHeight="1" spans="1:4">
      <c r="A93" s="128" t="s">
        <v>148</v>
      </c>
      <c r="B93" s="136"/>
      <c r="C93" s="136"/>
      <c r="D93" s="130"/>
    </row>
    <row r="94" ht="25" customHeight="1" spans="1:4">
      <c r="A94" s="128" t="s">
        <v>149</v>
      </c>
      <c r="B94" s="136"/>
      <c r="C94" s="136"/>
      <c r="D94" s="130"/>
    </row>
    <row r="95" ht="25" customHeight="1" spans="1:4">
      <c r="A95" s="128" t="s">
        <v>150</v>
      </c>
      <c r="B95" s="136"/>
      <c r="C95" s="136"/>
      <c r="D95" s="130"/>
    </row>
    <row r="96" ht="25" customHeight="1" spans="1:4">
      <c r="A96" s="128" t="s">
        <v>151</v>
      </c>
      <c r="B96" s="129"/>
      <c r="C96" s="129"/>
      <c r="D96" s="130"/>
    </row>
    <row r="97" ht="25" customHeight="1" spans="1:4">
      <c r="A97" s="128" t="s">
        <v>152</v>
      </c>
      <c r="B97" s="136"/>
      <c r="C97" s="136"/>
      <c r="D97" s="130"/>
    </row>
    <row r="98" ht="25" customHeight="1" spans="1:4">
      <c r="A98" s="128" t="s">
        <v>46</v>
      </c>
      <c r="B98" s="136">
        <f>SUM(B99:B108)</f>
        <v>0</v>
      </c>
      <c r="C98" s="136">
        <f>SUM(C99:C108)</f>
        <v>0</v>
      </c>
      <c r="D98" s="130"/>
    </row>
    <row r="99" ht="25" customHeight="1" spans="1:4">
      <c r="A99" s="128" t="s">
        <v>153</v>
      </c>
      <c r="B99" s="129"/>
      <c r="C99" s="129"/>
      <c r="D99" s="130"/>
    </row>
    <row r="100" ht="25" customHeight="1" spans="1:4">
      <c r="A100" s="128" t="s">
        <v>154</v>
      </c>
      <c r="B100" s="136"/>
      <c r="C100" s="136"/>
      <c r="D100" s="130"/>
    </row>
    <row r="101" ht="25" customHeight="1" spans="1:4">
      <c r="A101" s="128" t="s">
        <v>155</v>
      </c>
      <c r="B101" s="136"/>
      <c r="C101" s="136"/>
      <c r="D101" s="130"/>
    </row>
    <row r="102" ht="25" customHeight="1" spans="1:4">
      <c r="A102" s="128" t="s">
        <v>156</v>
      </c>
      <c r="B102" s="136"/>
      <c r="C102" s="136"/>
      <c r="D102" s="130"/>
    </row>
    <row r="103" ht="25" customHeight="1" spans="1:4">
      <c r="A103" s="128" t="s">
        <v>157</v>
      </c>
      <c r="B103" s="136"/>
      <c r="C103" s="136"/>
      <c r="D103" s="130"/>
    </row>
    <row r="104" ht="25" customHeight="1" spans="1:4">
      <c r="A104" s="128" t="s">
        <v>158</v>
      </c>
      <c r="B104" s="136"/>
      <c r="C104" s="136"/>
      <c r="D104" s="130"/>
    </row>
    <row r="105" ht="25" customHeight="1" spans="1:4">
      <c r="A105" s="128" t="s">
        <v>159</v>
      </c>
      <c r="B105" s="129"/>
      <c r="C105" s="129"/>
      <c r="D105" s="130"/>
    </row>
    <row r="106" ht="25" customHeight="1" spans="1:4">
      <c r="A106" s="128" t="s">
        <v>160</v>
      </c>
      <c r="B106" s="136"/>
      <c r="C106" s="136"/>
      <c r="D106" s="130"/>
    </row>
    <row r="107" ht="25" customHeight="1" spans="1:4">
      <c r="A107" s="128" t="s">
        <v>161</v>
      </c>
      <c r="B107" s="136"/>
      <c r="C107" s="136"/>
      <c r="D107" s="130"/>
    </row>
    <row r="108" ht="25" customHeight="1" spans="1:4">
      <c r="A108" s="128" t="s">
        <v>162</v>
      </c>
      <c r="B108" s="136"/>
      <c r="C108" s="136"/>
      <c r="D108" s="130"/>
    </row>
    <row r="109" ht="25" customHeight="1" spans="1:4">
      <c r="A109" s="128" t="s">
        <v>47</v>
      </c>
      <c r="B109" s="136">
        <f>SUM(B110:B119)</f>
        <v>0</v>
      </c>
      <c r="C109" s="136">
        <f>SUM(C110:C119)</f>
        <v>0</v>
      </c>
      <c r="D109" s="130"/>
    </row>
    <row r="110" ht="25" customHeight="1" spans="1:4">
      <c r="A110" s="128" t="s">
        <v>163</v>
      </c>
      <c r="B110" s="136"/>
      <c r="C110" s="136"/>
      <c r="D110" s="130"/>
    </row>
    <row r="111" ht="25" customHeight="1" spans="1:4">
      <c r="A111" s="128" t="s">
        <v>164</v>
      </c>
      <c r="B111" s="136"/>
      <c r="C111" s="136"/>
      <c r="D111" s="130"/>
    </row>
    <row r="112" ht="25" customHeight="1" spans="1:4">
      <c r="A112" s="128" t="s">
        <v>165</v>
      </c>
      <c r="B112" s="136"/>
      <c r="C112" s="136"/>
      <c r="D112" s="130"/>
    </row>
    <row r="113" ht="25" customHeight="1" spans="1:4">
      <c r="A113" s="128" t="s">
        <v>166</v>
      </c>
      <c r="B113" s="136"/>
      <c r="C113" s="136"/>
      <c r="D113" s="130"/>
    </row>
    <row r="114" ht="25" customHeight="1" spans="1:4">
      <c r="A114" s="128" t="s">
        <v>167</v>
      </c>
      <c r="B114" s="136"/>
      <c r="C114" s="136"/>
      <c r="D114" s="130"/>
    </row>
    <row r="115" ht="25" customHeight="1" spans="1:4">
      <c r="A115" s="128" t="s">
        <v>168</v>
      </c>
      <c r="B115" s="136"/>
      <c r="C115" s="136"/>
      <c r="D115" s="130"/>
    </row>
    <row r="116" ht="25" customHeight="1" spans="1:4">
      <c r="A116" s="128" t="s">
        <v>169</v>
      </c>
      <c r="B116" s="129"/>
      <c r="C116" s="129"/>
      <c r="D116" s="130"/>
    </row>
    <row r="117" ht="25" customHeight="1" spans="1:4">
      <c r="A117" s="128" t="s">
        <v>170</v>
      </c>
      <c r="B117" s="136"/>
      <c r="C117" s="136"/>
      <c r="D117" s="130"/>
    </row>
    <row r="118" ht="25" customHeight="1" spans="1:4">
      <c r="A118" s="128" t="s">
        <v>171</v>
      </c>
      <c r="B118" s="136"/>
      <c r="C118" s="136"/>
      <c r="D118" s="130"/>
    </row>
    <row r="119" ht="25" customHeight="1" spans="1:4">
      <c r="A119" s="128" t="s">
        <v>172</v>
      </c>
      <c r="B119" s="129"/>
      <c r="C119" s="129"/>
      <c r="D119" s="130"/>
    </row>
    <row r="120" ht="25" customHeight="1" spans="1:4">
      <c r="A120" s="128" t="s">
        <v>48</v>
      </c>
      <c r="B120" s="136">
        <f>SUM(B121:B126)</f>
        <v>0</v>
      </c>
      <c r="C120" s="136">
        <f>SUM(C121:C126)</f>
        <v>0</v>
      </c>
      <c r="D120" s="130"/>
    </row>
    <row r="121" ht="25" customHeight="1" spans="1:4">
      <c r="A121" s="128" t="s">
        <v>173</v>
      </c>
      <c r="B121" s="129"/>
      <c r="C121" s="129"/>
      <c r="D121" s="130"/>
    </row>
    <row r="122" ht="25" customHeight="1" spans="1:4">
      <c r="A122" s="128" t="s">
        <v>174</v>
      </c>
      <c r="B122" s="129"/>
      <c r="C122" s="129"/>
      <c r="D122" s="130"/>
    </row>
    <row r="123" ht="25" customHeight="1" spans="1:4">
      <c r="A123" s="128" t="s">
        <v>175</v>
      </c>
      <c r="B123" s="136"/>
      <c r="C123" s="136"/>
      <c r="D123" s="130"/>
    </row>
    <row r="124" ht="25" customHeight="1" spans="1:4">
      <c r="A124" s="128" t="s">
        <v>176</v>
      </c>
      <c r="B124" s="129"/>
      <c r="C124" s="129"/>
      <c r="D124" s="130"/>
    </row>
    <row r="125" ht="25" customHeight="1" spans="1:4">
      <c r="A125" s="128" t="s">
        <v>177</v>
      </c>
      <c r="B125" s="136"/>
      <c r="C125" s="136"/>
      <c r="D125" s="130"/>
    </row>
    <row r="126" ht="25" customHeight="1" spans="1:4">
      <c r="A126" s="128" t="s">
        <v>178</v>
      </c>
      <c r="B126" s="136"/>
      <c r="C126" s="136"/>
      <c r="D126" s="130"/>
    </row>
    <row r="127" ht="25" customHeight="1" spans="1:4">
      <c r="A127" s="128" t="s">
        <v>49</v>
      </c>
      <c r="B127" s="136">
        <f>SUM(B128:B131,B139:B151,B152,B154,B157)</f>
        <v>74</v>
      </c>
      <c r="C127" s="136">
        <f>SUM(C128:C131,C139:C151,C152,C154,C157)</f>
        <v>76</v>
      </c>
      <c r="D127" s="130">
        <f>SUM(C127-B127)/B127</f>
        <v>0.027027027027027</v>
      </c>
    </row>
    <row r="128" ht="25" customHeight="1" spans="1:4">
      <c r="A128" s="128" t="s">
        <v>179</v>
      </c>
      <c r="B128" s="136"/>
      <c r="C128" s="136"/>
      <c r="D128" s="130"/>
    </row>
    <row r="129" ht="25" customHeight="1" spans="1:4">
      <c r="A129" s="128" t="s">
        <v>180</v>
      </c>
      <c r="B129" s="136"/>
      <c r="C129" s="136"/>
      <c r="D129" s="130"/>
    </row>
    <row r="130" ht="25" customHeight="1" spans="1:4">
      <c r="A130" s="128" t="s">
        <v>181</v>
      </c>
      <c r="B130" s="136"/>
      <c r="C130" s="136"/>
      <c r="D130" s="130"/>
    </row>
    <row r="131" ht="25" customHeight="1" spans="1:4">
      <c r="A131" s="128" t="s">
        <v>182</v>
      </c>
      <c r="B131" s="129">
        <f>SUM(B132:B138)</f>
        <v>67</v>
      </c>
      <c r="C131" s="129">
        <f>SUM(C132:C138)</f>
        <v>76</v>
      </c>
      <c r="D131" s="130">
        <f>SUM(C131-B131)/B131</f>
        <v>0.134328358208955</v>
      </c>
    </row>
    <row r="132" ht="25" customHeight="1" spans="1:4">
      <c r="A132" s="132" t="s">
        <v>183</v>
      </c>
      <c r="B132" s="138"/>
      <c r="C132" s="138"/>
      <c r="D132" s="135"/>
    </row>
    <row r="133" ht="25" customHeight="1" spans="1:4">
      <c r="A133" s="132" t="s">
        <v>184</v>
      </c>
      <c r="B133" s="138"/>
      <c r="C133" s="138"/>
      <c r="D133" s="135"/>
    </row>
    <row r="134" ht="25" customHeight="1" spans="1:4">
      <c r="A134" s="132" t="s">
        <v>185</v>
      </c>
      <c r="B134" s="138"/>
      <c r="C134" s="138"/>
      <c r="D134" s="135"/>
    </row>
    <row r="135" ht="39" customHeight="1" spans="1:4">
      <c r="A135" s="132" t="s">
        <v>186</v>
      </c>
      <c r="B135" s="133">
        <v>67</v>
      </c>
      <c r="C135" s="133">
        <v>76</v>
      </c>
      <c r="D135" s="130">
        <f>SUM(C135-B135)/B135</f>
        <v>0.134328358208955</v>
      </c>
    </row>
    <row r="136" ht="25" customHeight="1" spans="1:4">
      <c r="A136" s="132" t="s">
        <v>187</v>
      </c>
      <c r="B136" s="138"/>
      <c r="C136" s="138"/>
      <c r="D136" s="135"/>
    </row>
    <row r="137" ht="41" customHeight="1" spans="1:4">
      <c r="A137" s="132" t="s">
        <v>188</v>
      </c>
      <c r="B137" s="138"/>
      <c r="C137" s="138"/>
      <c r="D137" s="135"/>
    </row>
    <row r="138" ht="25" customHeight="1" spans="1:4">
      <c r="A138" s="132" t="s">
        <v>189</v>
      </c>
      <c r="B138" s="138"/>
      <c r="C138" s="138"/>
      <c r="D138" s="135"/>
    </row>
    <row r="139" ht="25" customHeight="1" spans="1:4">
      <c r="A139" s="128" t="s">
        <v>190</v>
      </c>
      <c r="B139" s="136"/>
      <c r="C139" s="136"/>
      <c r="D139" s="130"/>
    </row>
    <row r="140" ht="25" customHeight="1" spans="1:4">
      <c r="A140" s="128" t="s">
        <v>191</v>
      </c>
      <c r="B140" s="136"/>
      <c r="C140" s="136"/>
      <c r="D140" s="130"/>
    </row>
    <row r="141" ht="25" customHeight="1" spans="1:4">
      <c r="A141" s="128" t="s">
        <v>192</v>
      </c>
      <c r="B141" s="136"/>
      <c r="C141" s="136"/>
      <c r="D141" s="130"/>
    </row>
    <row r="142" ht="25" customHeight="1" spans="1:4">
      <c r="A142" s="140" t="s">
        <v>193</v>
      </c>
      <c r="B142" s="136"/>
      <c r="C142" s="136"/>
      <c r="D142" s="130"/>
    </row>
    <row r="143" ht="25" customHeight="1" spans="1:4">
      <c r="A143" s="140" t="s">
        <v>194</v>
      </c>
      <c r="B143" s="136"/>
      <c r="C143" s="136"/>
      <c r="D143" s="130"/>
    </row>
    <row r="144" ht="25" customHeight="1" spans="1:4">
      <c r="A144" s="140" t="s">
        <v>195</v>
      </c>
      <c r="B144" s="129"/>
      <c r="C144" s="129"/>
      <c r="D144" s="130"/>
    </row>
    <row r="145" ht="25" customHeight="1" spans="1:4">
      <c r="A145" s="128" t="s">
        <v>196</v>
      </c>
      <c r="B145" s="136"/>
      <c r="C145" s="136"/>
      <c r="D145" s="130"/>
    </row>
    <row r="146" ht="25" customHeight="1" spans="1:4">
      <c r="A146" s="128" t="s">
        <v>197</v>
      </c>
      <c r="B146" s="136"/>
      <c r="C146" s="136"/>
      <c r="D146" s="130"/>
    </row>
    <row r="147" ht="25" customHeight="1" spans="1:4">
      <c r="A147" s="128" t="s">
        <v>198</v>
      </c>
      <c r="B147" s="136"/>
      <c r="C147" s="136"/>
      <c r="D147" s="130"/>
    </row>
    <row r="148" ht="25" customHeight="1" spans="1:4">
      <c r="A148" s="128" t="s">
        <v>199</v>
      </c>
      <c r="B148" s="136"/>
      <c r="C148" s="136"/>
      <c r="D148" s="130"/>
    </row>
    <row r="149" ht="25" customHeight="1" spans="1:4">
      <c r="A149" s="128" t="s">
        <v>200</v>
      </c>
      <c r="B149" s="136"/>
      <c r="C149" s="136"/>
      <c r="D149" s="130"/>
    </row>
    <row r="150" ht="25" customHeight="1" spans="1:4">
      <c r="A150" s="128" t="s">
        <v>201</v>
      </c>
      <c r="B150" s="136"/>
      <c r="C150" s="136"/>
      <c r="D150" s="130"/>
    </row>
    <row r="151" ht="25" customHeight="1" spans="1:4">
      <c r="A151" s="128" t="s">
        <v>202</v>
      </c>
      <c r="B151" s="136"/>
      <c r="C151" s="136"/>
      <c r="D151" s="130"/>
    </row>
    <row r="152" ht="25" customHeight="1" spans="1:4">
      <c r="A152" s="128" t="s">
        <v>203</v>
      </c>
      <c r="B152" s="136"/>
      <c r="C152" s="136"/>
      <c r="D152" s="130"/>
    </row>
    <row r="153" ht="25" customHeight="1" spans="1:4">
      <c r="A153" s="140" t="s">
        <v>204</v>
      </c>
      <c r="B153" s="136"/>
      <c r="C153" s="136"/>
      <c r="D153" s="130"/>
    </row>
    <row r="154" ht="25" customHeight="1" spans="1:4">
      <c r="A154" s="128" t="s">
        <v>205</v>
      </c>
      <c r="B154" s="129">
        <f>SUM(B155:B156)</f>
        <v>0</v>
      </c>
      <c r="C154" s="129">
        <f>SUM(C155:C156)</f>
        <v>0</v>
      </c>
      <c r="D154" s="130"/>
    </row>
    <row r="155" ht="40" customHeight="1" spans="1:4">
      <c r="A155" s="132" t="s">
        <v>206</v>
      </c>
      <c r="B155" s="137"/>
      <c r="C155" s="137"/>
      <c r="D155" s="135"/>
    </row>
    <row r="156" ht="25" customHeight="1" spans="1:4">
      <c r="A156" s="132" t="s">
        <v>207</v>
      </c>
      <c r="B156" s="137"/>
      <c r="C156" s="137"/>
      <c r="D156" s="135"/>
    </row>
    <row r="157" ht="25" customHeight="1" spans="1:4">
      <c r="A157" s="128" t="s">
        <v>208</v>
      </c>
      <c r="B157" s="136">
        <f>SUM(B158)</f>
        <v>7</v>
      </c>
      <c r="C157" s="136">
        <f>SUM(C158)</f>
        <v>0</v>
      </c>
      <c r="D157" s="130"/>
    </row>
    <row r="158" ht="25" customHeight="1" spans="1:4">
      <c r="A158" s="132" t="s">
        <v>209</v>
      </c>
      <c r="B158" s="133">
        <v>7</v>
      </c>
      <c r="C158" s="138"/>
      <c r="D158" s="130">
        <f>SUM(C158-B158)/B158</f>
        <v>-1</v>
      </c>
    </row>
    <row r="159" ht="25" customHeight="1" spans="1:4">
      <c r="A159" s="128" t="s">
        <v>50</v>
      </c>
      <c r="B159" s="136">
        <f>SUM(B160:B166,B171,B172:B175,B177)</f>
        <v>55</v>
      </c>
      <c r="C159" s="136">
        <f>SUM(C160:C166,C171,C172:C175,C177)</f>
        <v>68</v>
      </c>
      <c r="D159" s="130">
        <f>SUM(C159-B159)/B159</f>
        <v>0.236363636363636</v>
      </c>
    </row>
    <row r="160" ht="25" customHeight="1" spans="1:4">
      <c r="A160" s="128" t="s">
        <v>210</v>
      </c>
      <c r="B160" s="136"/>
      <c r="C160" s="136"/>
      <c r="D160" s="130"/>
    </row>
    <row r="161" ht="25" customHeight="1" spans="1:4">
      <c r="A161" s="128" t="s">
        <v>211</v>
      </c>
      <c r="B161" s="129"/>
      <c r="C161" s="129"/>
      <c r="D161" s="130"/>
    </row>
    <row r="162" ht="25" customHeight="1" spans="1:4">
      <c r="A162" s="128" t="s">
        <v>212</v>
      </c>
      <c r="B162" s="136"/>
      <c r="C162" s="136"/>
      <c r="D162" s="130"/>
    </row>
    <row r="163" ht="25" customHeight="1" spans="1:4">
      <c r="A163" s="128" t="s">
        <v>213</v>
      </c>
      <c r="B163" s="136"/>
      <c r="C163" s="136"/>
      <c r="D163" s="130"/>
    </row>
    <row r="164" ht="25" customHeight="1" spans="1:4">
      <c r="A164" s="128" t="s">
        <v>214</v>
      </c>
      <c r="B164" s="129"/>
      <c r="C164" s="129"/>
      <c r="D164" s="130"/>
    </row>
    <row r="165" ht="25" customHeight="1" spans="1:4">
      <c r="A165" s="128" t="s">
        <v>215</v>
      </c>
      <c r="B165" s="136"/>
      <c r="C165" s="136"/>
      <c r="D165" s="130"/>
    </row>
    <row r="166" ht="25" customHeight="1" spans="1:4">
      <c r="A166" s="128" t="s">
        <v>216</v>
      </c>
      <c r="B166" s="136">
        <f>SUM(B167:B170)</f>
        <v>55</v>
      </c>
      <c r="C166" s="136">
        <f>SUM(C167:C170)</f>
        <v>68</v>
      </c>
      <c r="D166" s="130">
        <f t="shared" ref="D166:D170" si="2">SUM(C166-B166)/B166</f>
        <v>0.236363636363636</v>
      </c>
    </row>
    <row r="167" ht="25" customHeight="1" spans="1:4">
      <c r="A167" s="132" t="s">
        <v>217</v>
      </c>
      <c r="B167" s="133">
        <v>18</v>
      </c>
      <c r="C167" s="138">
        <v>24</v>
      </c>
      <c r="D167" s="130">
        <f t="shared" si="2"/>
        <v>0.333333333333333</v>
      </c>
    </row>
    <row r="168" ht="25" customHeight="1" spans="1:4">
      <c r="A168" s="132" t="s">
        <v>218</v>
      </c>
      <c r="B168" s="134">
        <v>23</v>
      </c>
      <c r="C168" s="138">
        <v>29</v>
      </c>
      <c r="D168" s="130">
        <f t="shared" si="2"/>
        <v>0.260869565217391</v>
      </c>
    </row>
    <row r="169" ht="25" customHeight="1" spans="1:4">
      <c r="A169" s="132" t="s">
        <v>219</v>
      </c>
      <c r="B169" s="134">
        <v>13</v>
      </c>
      <c r="C169" s="138">
        <v>14</v>
      </c>
      <c r="D169" s="130">
        <f t="shared" si="2"/>
        <v>0.0769230769230769</v>
      </c>
    </row>
    <row r="170" ht="25" customHeight="1" spans="1:4">
      <c r="A170" s="132" t="s">
        <v>220</v>
      </c>
      <c r="B170" s="134">
        <v>1</v>
      </c>
      <c r="C170" s="138">
        <v>1</v>
      </c>
      <c r="D170" s="130">
        <f t="shared" si="2"/>
        <v>0</v>
      </c>
    </row>
    <row r="171" ht="25" customHeight="1" spans="1:4">
      <c r="A171" s="128" t="s">
        <v>221</v>
      </c>
      <c r="B171" s="136"/>
      <c r="C171" s="136"/>
      <c r="D171" s="130"/>
    </row>
    <row r="172" ht="25" customHeight="1" spans="1:4">
      <c r="A172" s="128" t="s">
        <v>222</v>
      </c>
      <c r="B172" s="136"/>
      <c r="C172" s="136"/>
      <c r="D172" s="130"/>
    </row>
    <row r="173" ht="25" customHeight="1" spans="1:4">
      <c r="A173" s="128" t="s">
        <v>223</v>
      </c>
      <c r="B173" s="136"/>
      <c r="C173" s="136"/>
      <c r="D173" s="130"/>
    </row>
    <row r="174" ht="25" customHeight="1" spans="1:4">
      <c r="A174" s="128" t="s">
        <v>224</v>
      </c>
      <c r="B174" s="136"/>
      <c r="C174" s="136"/>
      <c r="D174" s="130"/>
    </row>
    <row r="175" ht="25" customHeight="1" spans="1:4">
      <c r="A175" s="128" t="s">
        <v>225</v>
      </c>
      <c r="B175" s="129">
        <f>SUM(B176)</f>
        <v>0</v>
      </c>
      <c r="C175" s="129">
        <f>SUM(C176)</f>
        <v>0</v>
      </c>
      <c r="D175" s="130"/>
    </row>
    <row r="176" ht="25" customHeight="1" spans="1:4">
      <c r="A176" s="132" t="s">
        <v>226</v>
      </c>
      <c r="B176" s="138"/>
      <c r="C176" s="138"/>
      <c r="D176" s="135"/>
    </row>
    <row r="177" ht="25" customHeight="1" spans="1:4">
      <c r="A177" s="128" t="s">
        <v>227</v>
      </c>
      <c r="B177" s="136">
        <f>SUM(B176:B176)</f>
        <v>0</v>
      </c>
      <c r="C177" s="136">
        <f>SUM(C176:C176)</f>
        <v>0</v>
      </c>
      <c r="D177" s="130"/>
    </row>
    <row r="178" ht="25" customHeight="1" spans="1:4">
      <c r="A178" s="132" t="s">
        <v>228</v>
      </c>
      <c r="B178" s="138"/>
      <c r="C178" s="138"/>
      <c r="D178" s="135"/>
    </row>
    <row r="179" ht="25" customHeight="1" spans="1:4">
      <c r="A179" s="128" t="s">
        <v>51</v>
      </c>
      <c r="B179" s="129">
        <f>SUM(B180,B181,B182,B183,B184,B185,B186,B187,B188:B190,B191,B192,B193,B194)</f>
        <v>0</v>
      </c>
      <c r="C179" s="129">
        <f>SUM(C180,C181,C182,C183,C184,C185,C186,C187,C188:C190,C191,C192,C193,C194)</f>
        <v>0</v>
      </c>
      <c r="D179" s="130"/>
    </row>
    <row r="180" ht="25" customHeight="1" spans="1:4">
      <c r="A180" s="128" t="s">
        <v>229</v>
      </c>
      <c r="B180" s="136"/>
      <c r="C180" s="136"/>
      <c r="D180" s="130"/>
    </row>
    <row r="181" ht="25" customHeight="1" spans="1:4">
      <c r="A181" s="128" t="s">
        <v>230</v>
      </c>
      <c r="B181" s="129"/>
      <c r="C181" s="129"/>
      <c r="D181" s="130"/>
    </row>
    <row r="182" ht="25" customHeight="1" spans="1:4">
      <c r="A182" s="128" t="s">
        <v>231</v>
      </c>
      <c r="B182" s="136"/>
      <c r="C182" s="136"/>
      <c r="D182" s="130"/>
    </row>
    <row r="183" ht="25" customHeight="1" spans="1:4">
      <c r="A183" s="128" t="s">
        <v>232</v>
      </c>
      <c r="B183" s="136"/>
      <c r="C183" s="136"/>
      <c r="D183" s="130"/>
    </row>
    <row r="184" ht="25" customHeight="1" spans="1:4">
      <c r="A184" s="128" t="s">
        <v>233</v>
      </c>
      <c r="B184" s="129"/>
      <c r="C184" s="129"/>
      <c r="D184" s="130"/>
    </row>
    <row r="185" ht="25" customHeight="1" spans="1:4">
      <c r="A185" s="128" t="s">
        <v>234</v>
      </c>
      <c r="B185" s="136"/>
      <c r="C185" s="136"/>
      <c r="D185" s="130"/>
    </row>
    <row r="186" ht="25" customHeight="1" spans="1:4">
      <c r="A186" s="128" t="s">
        <v>235</v>
      </c>
      <c r="B186" s="136"/>
      <c r="C186" s="136"/>
      <c r="D186" s="130"/>
    </row>
    <row r="187" ht="25" customHeight="1" spans="1:4">
      <c r="A187" s="128" t="s">
        <v>236</v>
      </c>
      <c r="B187" s="129"/>
      <c r="C187" s="129"/>
      <c r="D187" s="130"/>
    </row>
    <row r="188" ht="25" customHeight="1" spans="1:4">
      <c r="A188" s="128" t="s">
        <v>237</v>
      </c>
      <c r="B188" s="136"/>
      <c r="C188" s="136"/>
      <c r="D188" s="130"/>
    </row>
    <row r="189" ht="25" customHeight="1" spans="1:4">
      <c r="A189" s="128" t="s">
        <v>238</v>
      </c>
      <c r="B189" s="136"/>
      <c r="C189" s="136"/>
      <c r="D189" s="130"/>
    </row>
    <row r="190" ht="25" customHeight="1" spans="1:4">
      <c r="A190" s="128" t="s">
        <v>239</v>
      </c>
      <c r="B190" s="136"/>
      <c r="C190" s="136"/>
      <c r="D190" s="130"/>
    </row>
    <row r="191" ht="25" customHeight="1" spans="1:4">
      <c r="A191" s="128" t="s">
        <v>240</v>
      </c>
      <c r="B191" s="136"/>
      <c r="C191" s="136"/>
      <c r="D191" s="130"/>
    </row>
    <row r="192" ht="25" customHeight="1" spans="1:4">
      <c r="A192" s="128" t="s">
        <v>241</v>
      </c>
      <c r="B192" s="136"/>
      <c r="C192" s="136"/>
      <c r="D192" s="130"/>
    </row>
    <row r="193" ht="25" customHeight="1" spans="1:4">
      <c r="A193" s="128" t="s">
        <v>242</v>
      </c>
      <c r="B193" s="136"/>
      <c r="C193" s="136"/>
      <c r="D193" s="130"/>
    </row>
    <row r="194" ht="25" customHeight="1" spans="1:4">
      <c r="A194" s="128" t="s">
        <v>243</v>
      </c>
      <c r="B194" s="136"/>
      <c r="C194" s="136"/>
      <c r="D194" s="130"/>
    </row>
    <row r="195" ht="25" customHeight="1" spans="1:4">
      <c r="A195" s="128" t="s">
        <v>52</v>
      </c>
      <c r="B195" s="136">
        <f>SUM(B196,B197:B198,B201:B203)</f>
        <v>25495</v>
      </c>
      <c r="C195" s="136">
        <f>SUM(C196,C197:C198,C201:C203)</f>
        <v>40330</v>
      </c>
      <c r="D195" s="130">
        <f>SUM(C195-B195)/B195</f>
        <v>0.58187879976466</v>
      </c>
    </row>
    <row r="196" ht="25" customHeight="1" spans="1:4">
      <c r="A196" s="128" t="s">
        <v>244</v>
      </c>
      <c r="B196" s="129"/>
      <c r="C196" s="129"/>
      <c r="D196" s="130"/>
    </row>
    <row r="197" ht="25" customHeight="1" spans="1:4">
      <c r="A197" s="128" t="s">
        <v>245</v>
      </c>
      <c r="B197" s="136"/>
      <c r="C197" s="136"/>
      <c r="D197" s="130"/>
    </row>
    <row r="198" ht="25" customHeight="1" spans="1:4">
      <c r="A198" s="128" t="s">
        <v>246</v>
      </c>
      <c r="B198" s="136">
        <f>SUM(B199:B200)</f>
        <v>25495</v>
      </c>
      <c r="C198" s="136">
        <f>SUM(C199:C200)</f>
        <v>40330</v>
      </c>
      <c r="D198" s="130">
        <f>SUM(C198-B198)/B198</f>
        <v>0.58187879976466</v>
      </c>
    </row>
    <row r="199" ht="25" customHeight="1" spans="1:4">
      <c r="A199" s="132" t="s">
        <v>247</v>
      </c>
      <c r="B199" s="137"/>
      <c r="C199" s="137"/>
      <c r="D199" s="135"/>
    </row>
    <row r="200" ht="25" customHeight="1" spans="1:4">
      <c r="A200" s="132" t="s">
        <v>248</v>
      </c>
      <c r="B200" s="133">
        <v>25495</v>
      </c>
      <c r="C200" s="133">
        <v>40330</v>
      </c>
      <c r="D200" s="130">
        <f>SUM(C200-B200)/B200</f>
        <v>0.58187879976466</v>
      </c>
    </row>
    <row r="201" ht="25" customHeight="1" spans="1:4">
      <c r="A201" s="128" t="s">
        <v>249</v>
      </c>
      <c r="B201" s="136"/>
      <c r="C201" s="136"/>
      <c r="D201" s="130"/>
    </row>
    <row r="202" ht="25" customHeight="1" spans="1:4">
      <c r="A202" s="128" t="s">
        <v>250</v>
      </c>
      <c r="B202" s="136"/>
      <c r="C202" s="136"/>
      <c r="D202" s="130"/>
    </row>
    <row r="203" ht="25" customHeight="1" spans="1:4">
      <c r="A203" s="128" t="s">
        <v>251</v>
      </c>
      <c r="B203" s="136"/>
      <c r="C203" s="136"/>
      <c r="D203" s="130"/>
    </row>
    <row r="204" ht="25" customHeight="1" spans="1:4">
      <c r="A204" s="128" t="s">
        <v>53</v>
      </c>
      <c r="B204" s="136">
        <f>SUM(B205:B213)</f>
        <v>0</v>
      </c>
      <c r="C204" s="136">
        <f>SUM(C205:C207,C209:C213)</f>
        <v>0</v>
      </c>
      <c r="D204" s="130"/>
    </row>
    <row r="205" ht="25" customHeight="1" spans="1:4">
      <c r="A205" s="128" t="s">
        <v>252</v>
      </c>
      <c r="B205" s="136"/>
      <c r="C205" s="136"/>
      <c r="D205" s="130"/>
    </row>
    <row r="206" ht="25" customHeight="1" spans="1:4">
      <c r="A206" s="128" t="s">
        <v>253</v>
      </c>
      <c r="B206" s="136"/>
      <c r="C206" s="136"/>
      <c r="D206" s="130"/>
    </row>
    <row r="207" ht="25" customHeight="1" spans="1:4">
      <c r="A207" s="128" t="s">
        <v>254</v>
      </c>
      <c r="B207" s="136"/>
      <c r="C207" s="136">
        <f>SUM(C208)</f>
        <v>0</v>
      </c>
      <c r="D207" s="130"/>
    </row>
    <row r="208" ht="25" customHeight="1" spans="1:4">
      <c r="A208" s="132" t="s">
        <v>255</v>
      </c>
      <c r="B208" s="136"/>
      <c r="C208" s="133">
        <v>0</v>
      </c>
      <c r="D208" s="130" t="e">
        <f>SUM(C208-B208)/B208</f>
        <v>#DIV/0!</v>
      </c>
    </row>
    <row r="209" ht="25" customHeight="1" spans="1:4">
      <c r="A209" s="128" t="s">
        <v>256</v>
      </c>
      <c r="B209" s="136"/>
      <c r="C209" s="136"/>
      <c r="D209" s="130"/>
    </row>
    <row r="210" ht="25" customHeight="1" spans="1:4">
      <c r="A210" s="128" t="s">
        <v>257</v>
      </c>
      <c r="B210" s="136"/>
      <c r="C210" s="136"/>
      <c r="D210" s="130"/>
    </row>
    <row r="211" ht="25" customHeight="1" spans="1:4">
      <c r="A211" s="128" t="s">
        <v>258</v>
      </c>
      <c r="B211" s="136"/>
      <c r="C211" s="136"/>
      <c r="D211" s="130"/>
    </row>
    <row r="212" ht="25" customHeight="1" spans="1:4">
      <c r="A212" s="128" t="s">
        <v>259</v>
      </c>
      <c r="B212" s="136"/>
      <c r="C212" s="136"/>
      <c r="D212" s="130"/>
    </row>
    <row r="213" ht="25" customHeight="1" spans="1:4">
      <c r="A213" s="128" t="s">
        <v>260</v>
      </c>
      <c r="B213" s="136"/>
      <c r="C213" s="136"/>
      <c r="D213" s="130"/>
    </row>
    <row r="214" ht="25" customHeight="1" spans="1:4">
      <c r="A214" s="128" t="s">
        <v>54</v>
      </c>
      <c r="B214" s="129">
        <f>SUM(B215,B217:B222)</f>
        <v>3600</v>
      </c>
      <c r="C214" s="129"/>
      <c r="D214" s="130"/>
    </row>
    <row r="215" ht="25" customHeight="1" spans="1:4">
      <c r="A215" s="128" t="s">
        <v>261</v>
      </c>
      <c r="B215" s="136">
        <f>SUM(B216)</f>
        <v>3600</v>
      </c>
      <c r="C215" s="136">
        <f>SUM(C216)</f>
        <v>0</v>
      </c>
      <c r="D215" s="130"/>
    </row>
    <row r="216" ht="25" customHeight="1" spans="1:4">
      <c r="A216" s="132" t="s">
        <v>262</v>
      </c>
      <c r="B216" s="133">
        <v>3600</v>
      </c>
      <c r="C216" s="138"/>
      <c r="D216" s="135"/>
    </row>
    <row r="217" ht="25" customHeight="1" spans="1:4">
      <c r="A217" s="128" t="s">
        <v>263</v>
      </c>
      <c r="B217" s="129"/>
      <c r="C217" s="129"/>
      <c r="D217" s="130"/>
    </row>
    <row r="218" ht="25" customHeight="1" spans="1:4">
      <c r="A218" s="128" t="s">
        <v>264</v>
      </c>
      <c r="B218" s="136"/>
      <c r="C218" s="136"/>
      <c r="D218" s="130"/>
    </row>
    <row r="219" ht="43" customHeight="1" spans="1:4">
      <c r="A219" s="128" t="s">
        <v>265</v>
      </c>
      <c r="B219" s="136"/>
      <c r="C219" s="136"/>
      <c r="D219" s="130"/>
    </row>
    <row r="220" ht="25" customHeight="1" spans="1:4">
      <c r="A220" s="128" t="s">
        <v>266</v>
      </c>
      <c r="B220" s="136"/>
      <c r="C220" s="136"/>
      <c r="D220" s="130"/>
    </row>
    <row r="221" ht="25" customHeight="1" spans="1:4">
      <c r="A221" s="128" t="s">
        <v>267</v>
      </c>
      <c r="B221" s="136"/>
      <c r="C221" s="136"/>
      <c r="D221" s="130"/>
    </row>
    <row r="222" ht="25" customHeight="1" spans="1:4">
      <c r="A222" s="128" t="s">
        <v>268</v>
      </c>
      <c r="B222" s="136"/>
      <c r="C222" s="136"/>
      <c r="D222" s="130"/>
    </row>
    <row r="223" ht="25" customHeight="1" spans="1:4">
      <c r="A223" s="128" t="s">
        <v>55</v>
      </c>
      <c r="B223" s="136">
        <f>SUM(B224:B229,B236)</f>
        <v>350</v>
      </c>
      <c r="C223" s="136">
        <f>SUM(C224:C229,C236)</f>
        <v>1500</v>
      </c>
      <c r="D223" s="130">
        <f>SUM(C223-B223)/B223</f>
        <v>3.28571428571429</v>
      </c>
    </row>
    <row r="224" ht="25" customHeight="1" spans="1:4">
      <c r="A224" s="128" t="s">
        <v>269</v>
      </c>
      <c r="B224" s="136"/>
      <c r="C224" s="136"/>
      <c r="D224" s="130"/>
    </row>
    <row r="225" ht="25" customHeight="1" spans="1:4">
      <c r="A225" s="128" t="s">
        <v>270</v>
      </c>
      <c r="B225" s="136"/>
      <c r="C225" s="136"/>
      <c r="D225" s="130"/>
    </row>
    <row r="226" ht="25" customHeight="1" spans="1:4">
      <c r="A226" s="128" t="s">
        <v>271</v>
      </c>
      <c r="B226" s="136"/>
      <c r="C226" s="136"/>
      <c r="D226" s="130"/>
    </row>
    <row r="227" ht="25" customHeight="1" spans="1:4">
      <c r="A227" s="128" t="s">
        <v>272</v>
      </c>
      <c r="B227" s="136"/>
      <c r="C227" s="136"/>
      <c r="D227" s="130"/>
    </row>
    <row r="228" ht="25" customHeight="1" spans="1:4">
      <c r="A228" s="128" t="s">
        <v>273</v>
      </c>
      <c r="B228" s="136"/>
      <c r="C228" s="136"/>
      <c r="D228" s="130"/>
    </row>
    <row r="229" ht="25" customHeight="1" spans="1:4">
      <c r="A229" s="128" t="s">
        <v>274</v>
      </c>
      <c r="B229" s="136">
        <f>SUM(B230:B235)</f>
        <v>350</v>
      </c>
      <c r="C229" s="136">
        <f>SUM(C230:C235)</f>
        <v>1500</v>
      </c>
      <c r="D229" s="130">
        <f>SUM(C229-B229)/B229</f>
        <v>3.28571428571429</v>
      </c>
    </row>
    <row r="230" ht="25" customHeight="1" spans="1:4">
      <c r="A230" s="132" t="s">
        <v>83</v>
      </c>
      <c r="B230" s="138"/>
      <c r="C230" s="138"/>
      <c r="D230" s="135"/>
    </row>
    <row r="231" ht="25" customHeight="1" spans="1:4">
      <c r="A231" s="132" t="s">
        <v>84</v>
      </c>
      <c r="B231" s="138"/>
      <c r="C231" s="138"/>
      <c r="D231" s="135"/>
    </row>
    <row r="232" ht="25" customHeight="1" spans="1:4">
      <c r="A232" s="132" t="s">
        <v>85</v>
      </c>
      <c r="B232" s="138"/>
      <c r="C232" s="138"/>
      <c r="D232" s="135"/>
    </row>
    <row r="233" ht="25" customHeight="1" spans="1:4">
      <c r="A233" s="132" t="s">
        <v>275</v>
      </c>
      <c r="B233" s="138"/>
      <c r="C233" s="138"/>
      <c r="D233" s="135"/>
    </row>
    <row r="234" ht="25" customHeight="1" spans="1:4">
      <c r="A234" s="132" t="s">
        <v>276</v>
      </c>
      <c r="B234" s="133">
        <v>350</v>
      </c>
      <c r="C234" s="138">
        <v>1500</v>
      </c>
      <c r="D234" s="135"/>
    </row>
    <row r="235" ht="39" customHeight="1" spans="1:4">
      <c r="A235" s="132" t="s">
        <v>277</v>
      </c>
      <c r="B235" s="138"/>
      <c r="C235" s="138"/>
      <c r="D235" s="135"/>
    </row>
    <row r="236" ht="25" customHeight="1" spans="1:4">
      <c r="A236" s="128" t="s">
        <v>278</v>
      </c>
      <c r="B236" s="136"/>
      <c r="C236" s="136"/>
      <c r="D236" s="130"/>
    </row>
    <row r="237" ht="25" customHeight="1" spans="1:4">
      <c r="A237" s="128" t="s">
        <v>56</v>
      </c>
      <c r="B237" s="136">
        <f>SUM(B238:B239,B245,)</f>
        <v>342</v>
      </c>
      <c r="C237" s="136">
        <f>SUM(C238:C239,C245,)</f>
        <v>55</v>
      </c>
      <c r="D237" s="130">
        <f>SUM(C237-B237)/B237</f>
        <v>-0.839181286549708</v>
      </c>
    </row>
    <row r="238" ht="25" customHeight="1" spans="1:4">
      <c r="A238" s="128" t="s">
        <v>279</v>
      </c>
      <c r="B238" s="136"/>
      <c r="C238" s="136"/>
      <c r="D238" s="130"/>
    </row>
    <row r="239" ht="25" customHeight="1" spans="1:4">
      <c r="A239" s="128" t="s">
        <v>280</v>
      </c>
      <c r="B239" s="136">
        <f>SUM(B240:B244)</f>
        <v>342</v>
      </c>
      <c r="C239" s="136">
        <f>SUM(C240:C244)</f>
        <v>0</v>
      </c>
      <c r="D239" s="130">
        <f>SUM(C239-B239)/B239</f>
        <v>-1</v>
      </c>
    </row>
    <row r="240" ht="25" customHeight="1" spans="1:4">
      <c r="A240" s="132" t="s">
        <v>83</v>
      </c>
      <c r="B240" s="138"/>
      <c r="C240" s="138"/>
      <c r="D240" s="135"/>
    </row>
    <row r="241" ht="25" customHeight="1" spans="1:4">
      <c r="A241" s="132" t="s">
        <v>84</v>
      </c>
      <c r="B241" s="138"/>
      <c r="C241" s="138"/>
      <c r="D241" s="135"/>
    </row>
    <row r="242" ht="25" customHeight="1" spans="1:4">
      <c r="A242" s="132" t="s">
        <v>85</v>
      </c>
      <c r="B242" s="138"/>
      <c r="C242" s="138"/>
      <c r="D242" s="135"/>
    </row>
    <row r="243" ht="25" customHeight="1" spans="1:4">
      <c r="A243" s="132" t="s">
        <v>281</v>
      </c>
      <c r="B243" s="138"/>
      <c r="C243" s="138"/>
      <c r="D243" s="135"/>
    </row>
    <row r="244" ht="25" customHeight="1" spans="1:4">
      <c r="A244" s="132" t="s">
        <v>282</v>
      </c>
      <c r="B244" s="133">
        <v>342</v>
      </c>
      <c r="C244" s="138"/>
      <c r="D244" s="130">
        <f>SUM(C244-B244)/B244</f>
        <v>-1</v>
      </c>
    </row>
    <row r="245" ht="25" customHeight="1" spans="1:4">
      <c r="A245" s="128" t="s">
        <v>283</v>
      </c>
      <c r="B245" s="136">
        <f>SUM(B246:B247)</f>
        <v>0</v>
      </c>
      <c r="C245" s="136">
        <f>SUM(C246:C247)</f>
        <v>55</v>
      </c>
      <c r="D245" s="130"/>
    </row>
    <row r="246" ht="25" customHeight="1" spans="1:4">
      <c r="A246" s="132" t="s">
        <v>284</v>
      </c>
      <c r="B246" s="137"/>
      <c r="C246" s="137"/>
      <c r="D246" s="135"/>
    </row>
    <row r="247" ht="25" customHeight="1" spans="1:4">
      <c r="A247" s="132" t="s">
        <v>285</v>
      </c>
      <c r="B247" s="138"/>
      <c r="C247" s="138">
        <v>55</v>
      </c>
      <c r="D247" s="135"/>
    </row>
    <row r="248" ht="25" customHeight="1" spans="1:4">
      <c r="A248" s="128" t="s">
        <v>57</v>
      </c>
      <c r="B248" s="136">
        <f>SUM(B249:B253)</f>
        <v>0</v>
      </c>
      <c r="C248" s="136">
        <f>SUM(C249:C253)</f>
        <v>0</v>
      </c>
      <c r="D248" s="130"/>
    </row>
    <row r="249" ht="25" customHeight="1" spans="1:4">
      <c r="A249" s="128" t="s">
        <v>286</v>
      </c>
      <c r="B249" s="136"/>
      <c r="C249" s="136"/>
      <c r="D249" s="130"/>
    </row>
    <row r="250" ht="25" customHeight="1" spans="1:4">
      <c r="A250" s="128" t="s">
        <v>287</v>
      </c>
      <c r="B250" s="129"/>
      <c r="C250" s="129"/>
      <c r="D250" s="130"/>
    </row>
    <row r="251" ht="25" customHeight="1" spans="1:4">
      <c r="A251" s="128" t="s">
        <v>288</v>
      </c>
      <c r="B251" s="136"/>
      <c r="C251" s="136"/>
      <c r="D251" s="130"/>
    </row>
    <row r="252" ht="25" customHeight="1" spans="1:4">
      <c r="A252" s="128" t="s">
        <v>289</v>
      </c>
      <c r="B252" s="136"/>
      <c r="C252" s="136"/>
      <c r="D252" s="130"/>
    </row>
    <row r="253" ht="25" customHeight="1" spans="1:4">
      <c r="A253" s="128" t="s">
        <v>290</v>
      </c>
      <c r="B253" s="129"/>
      <c r="C253" s="129"/>
      <c r="D253" s="130"/>
    </row>
    <row r="254" ht="25" customHeight="1" spans="1:4">
      <c r="A254" s="128" t="s">
        <v>58</v>
      </c>
      <c r="B254" s="136">
        <f>SUM(B255:B263)</f>
        <v>0</v>
      </c>
      <c r="C254" s="136">
        <f>SUM(C255:C263)</f>
        <v>0</v>
      </c>
      <c r="D254" s="130"/>
    </row>
    <row r="255" ht="25" customHeight="1" spans="1:4">
      <c r="A255" s="128" t="s">
        <v>291</v>
      </c>
      <c r="B255" s="136"/>
      <c r="C255" s="136"/>
      <c r="D255" s="130"/>
    </row>
    <row r="256" ht="25" customHeight="1" spans="1:4">
      <c r="A256" s="128" t="s">
        <v>292</v>
      </c>
      <c r="B256" s="136"/>
      <c r="C256" s="136"/>
      <c r="D256" s="130"/>
    </row>
    <row r="257" ht="25" customHeight="1" spans="1:4">
      <c r="A257" s="128" t="s">
        <v>293</v>
      </c>
      <c r="B257" s="136"/>
      <c r="C257" s="136"/>
      <c r="D257" s="130"/>
    </row>
    <row r="258" ht="25" customHeight="1" spans="1:4">
      <c r="A258" s="128" t="s">
        <v>294</v>
      </c>
      <c r="B258" s="136"/>
      <c r="C258" s="136"/>
      <c r="D258" s="130"/>
    </row>
    <row r="259" ht="25" customHeight="1" spans="1:4">
      <c r="A259" s="128" t="s">
        <v>295</v>
      </c>
      <c r="B259" s="136"/>
      <c r="C259" s="136"/>
      <c r="D259" s="130"/>
    </row>
    <row r="260" ht="25" customHeight="1" spans="1:4">
      <c r="A260" s="128" t="s">
        <v>296</v>
      </c>
      <c r="B260" s="129"/>
      <c r="C260" s="129"/>
      <c r="D260" s="130"/>
    </row>
    <row r="261" ht="25" customHeight="1" spans="1:4">
      <c r="A261" s="128" t="s">
        <v>297</v>
      </c>
      <c r="B261" s="136"/>
      <c r="C261" s="136"/>
      <c r="D261" s="130"/>
    </row>
    <row r="262" ht="25" customHeight="1" spans="1:4">
      <c r="A262" s="128" t="s">
        <v>298</v>
      </c>
      <c r="B262" s="136"/>
      <c r="C262" s="136"/>
      <c r="D262" s="130"/>
    </row>
    <row r="263" ht="25" customHeight="1" spans="1:4">
      <c r="A263" s="128" t="s">
        <v>299</v>
      </c>
      <c r="B263" s="136"/>
      <c r="C263" s="136"/>
      <c r="D263" s="130"/>
    </row>
    <row r="264" ht="25" customHeight="1" spans="1:4">
      <c r="A264" s="128" t="s">
        <v>59</v>
      </c>
      <c r="B264" s="136">
        <f>SUM(B265:B267)</f>
        <v>0</v>
      </c>
      <c r="C264" s="138">
        <f>SUM(C265:C267)</f>
        <v>0</v>
      </c>
      <c r="D264" s="130"/>
    </row>
    <row r="265" ht="25" customHeight="1" spans="1:4">
      <c r="A265" s="128" t="s">
        <v>300</v>
      </c>
      <c r="B265" s="136"/>
      <c r="C265" s="136"/>
      <c r="D265" s="130"/>
    </row>
    <row r="266" ht="25" customHeight="1" spans="1:4">
      <c r="A266" s="128" t="s">
        <v>301</v>
      </c>
      <c r="B266" s="136"/>
      <c r="C266" s="136"/>
      <c r="D266" s="130"/>
    </row>
    <row r="267" ht="25" customHeight="1" spans="1:4">
      <c r="A267" s="128" t="s">
        <v>302</v>
      </c>
      <c r="B267" s="136"/>
      <c r="C267" s="136"/>
      <c r="D267" s="130"/>
    </row>
    <row r="268" ht="25" customHeight="1" spans="1:4">
      <c r="A268" s="128" t="s">
        <v>60</v>
      </c>
      <c r="B268" s="136">
        <f>SUM(B269,B280,B284)</f>
        <v>2856</v>
      </c>
      <c r="C268" s="136">
        <f>SUM(C269,C280,C284)</f>
        <v>57</v>
      </c>
      <c r="D268" s="130"/>
    </row>
    <row r="269" ht="25" customHeight="1" spans="1:4">
      <c r="A269" s="128" t="s">
        <v>303</v>
      </c>
      <c r="B269" s="136">
        <f>SUM(B270:B279)</f>
        <v>2804</v>
      </c>
      <c r="C269" s="136">
        <f>SUM(C270:C279)</f>
        <v>0</v>
      </c>
      <c r="D269" s="130"/>
    </row>
    <row r="270" ht="25" customHeight="1" spans="1:4">
      <c r="A270" s="132" t="s">
        <v>304</v>
      </c>
      <c r="B270" s="138"/>
      <c r="C270" s="138"/>
      <c r="D270" s="135"/>
    </row>
    <row r="271" ht="25" customHeight="1" spans="1:4">
      <c r="A271" s="132" t="s">
        <v>305</v>
      </c>
      <c r="B271" s="138"/>
      <c r="C271" s="138"/>
      <c r="D271" s="135"/>
    </row>
    <row r="272" ht="25" customHeight="1" spans="1:4">
      <c r="A272" s="132" t="s">
        <v>306</v>
      </c>
      <c r="B272" s="133">
        <v>2454</v>
      </c>
      <c r="C272" s="138">
        <v>0</v>
      </c>
      <c r="D272" s="130">
        <f>SUM(C272-B272)/B272</f>
        <v>-1</v>
      </c>
    </row>
    <row r="273" ht="25" customHeight="1" spans="1:4">
      <c r="A273" s="132" t="s">
        <v>307</v>
      </c>
      <c r="B273" s="138"/>
      <c r="C273" s="138"/>
      <c r="D273" s="135"/>
    </row>
    <row r="274" ht="25" customHeight="1" spans="1:4">
      <c r="A274" s="132" t="s">
        <v>308</v>
      </c>
      <c r="B274" s="138"/>
      <c r="C274" s="138"/>
      <c r="D274" s="135"/>
    </row>
    <row r="275" ht="25" customHeight="1" spans="1:4">
      <c r="A275" s="132" t="s">
        <v>309</v>
      </c>
      <c r="B275" s="138"/>
      <c r="C275" s="138"/>
      <c r="D275" s="135"/>
    </row>
    <row r="276" ht="25" customHeight="1" spans="1:4">
      <c r="A276" s="132" t="s">
        <v>310</v>
      </c>
      <c r="B276" s="138"/>
      <c r="C276" s="138"/>
      <c r="D276" s="135"/>
    </row>
    <row r="277" ht="25" customHeight="1" spans="1:4">
      <c r="A277" s="132" t="s">
        <v>311</v>
      </c>
      <c r="B277" s="138"/>
      <c r="C277" s="138"/>
      <c r="D277" s="135"/>
    </row>
    <row r="278" ht="25" customHeight="1" spans="1:4">
      <c r="A278" s="132" t="s">
        <v>312</v>
      </c>
      <c r="B278" s="138"/>
      <c r="C278" s="138"/>
      <c r="D278" s="135"/>
    </row>
    <row r="279" ht="25" customHeight="1" spans="1:4">
      <c r="A279" s="132" t="s">
        <v>313</v>
      </c>
      <c r="B279" s="133">
        <v>350</v>
      </c>
      <c r="C279" s="138"/>
      <c r="D279" s="135"/>
    </row>
    <row r="280" ht="25" customHeight="1" spans="1:4">
      <c r="A280" s="128" t="s">
        <v>314</v>
      </c>
      <c r="B280" s="136">
        <f>SUM(B281:B283)</f>
        <v>52</v>
      </c>
      <c r="C280" s="136">
        <f>SUM(C281:C283)</f>
        <v>57</v>
      </c>
      <c r="D280" s="130">
        <f>SUM(C280-B280)/B280</f>
        <v>0.0961538461538462</v>
      </c>
    </row>
    <row r="281" ht="25" customHeight="1" spans="1:4">
      <c r="A281" s="132" t="s">
        <v>315</v>
      </c>
      <c r="B281" s="133">
        <v>52</v>
      </c>
      <c r="C281" s="133">
        <v>57</v>
      </c>
      <c r="D281" s="130">
        <f>SUM(C281-B281)/B281</f>
        <v>0.0961538461538462</v>
      </c>
    </row>
    <row r="282" ht="25" customHeight="1" spans="1:4">
      <c r="A282" s="132" t="s">
        <v>316</v>
      </c>
      <c r="B282" s="137"/>
      <c r="C282" s="137"/>
      <c r="D282" s="135"/>
    </row>
    <row r="283" ht="25" customHeight="1" spans="1:4">
      <c r="A283" s="132" t="s">
        <v>317</v>
      </c>
      <c r="B283" s="138"/>
      <c r="C283" s="138"/>
      <c r="D283" s="135"/>
    </row>
    <row r="284" ht="25" customHeight="1" spans="1:4">
      <c r="A284" s="128" t="s">
        <v>318</v>
      </c>
      <c r="B284" s="136"/>
      <c r="C284" s="136"/>
      <c r="D284" s="130"/>
    </row>
    <row r="285" ht="25" customHeight="1" spans="1:4">
      <c r="A285" s="128" t="s">
        <v>61</v>
      </c>
      <c r="B285" s="136">
        <f>SUM(B286:B290)</f>
        <v>0</v>
      </c>
      <c r="C285" s="136">
        <f>SUM(C286:C290)</f>
        <v>0</v>
      </c>
      <c r="D285" s="130"/>
    </row>
    <row r="286" ht="25" customHeight="1" spans="1:4">
      <c r="A286" s="128" t="s">
        <v>319</v>
      </c>
      <c r="B286" s="136"/>
      <c r="C286" s="136"/>
      <c r="D286" s="130"/>
    </row>
    <row r="287" ht="25" customHeight="1" spans="1:4">
      <c r="A287" s="128" t="s">
        <v>320</v>
      </c>
      <c r="B287" s="136"/>
      <c r="C287" s="136"/>
      <c r="D287" s="130"/>
    </row>
    <row r="288" ht="25" customHeight="1" spans="1:4">
      <c r="A288" s="128" t="s">
        <v>321</v>
      </c>
      <c r="B288" s="136"/>
      <c r="C288" s="136"/>
      <c r="D288" s="130"/>
    </row>
    <row r="289" ht="25" customHeight="1" spans="1:4">
      <c r="A289" s="128" t="s">
        <v>322</v>
      </c>
      <c r="B289" s="136"/>
      <c r="C289" s="136"/>
      <c r="D289" s="130"/>
    </row>
    <row r="290" ht="25" customHeight="1" spans="1:4">
      <c r="A290" s="128" t="s">
        <v>323</v>
      </c>
      <c r="B290" s="136"/>
      <c r="C290" s="136"/>
      <c r="D290" s="130"/>
    </row>
    <row r="291" ht="25" customHeight="1" spans="1:4">
      <c r="A291" s="128" t="s">
        <v>62</v>
      </c>
      <c r="B291" s="129">
        <f>SUM(B292:B299)</f>
        <v>0</v>
      </c>
      <c r="C291" s="129">
        <f>SUM(C292:C299)</f>
        <v>0</v>
      </c>
      <c r="D291" s="130"/>
    </row>
    <row r="292" ht="25" customHeight="1" spans="1:4">
      <c r="A292" s="128" t="s">
        <v>324</v>
      </c>
      <c r="B292" s="136"/>
      <c r="C292" s="136"/>
      <c r="D292" s="130"/>
    </row>
    <row r="293" ht="25" customHeight="1" spans="1:4">
      <c r="A293" s="128" t="s">
        <v>325</v>
      </c>
      <c r="B293" s="129"/>
      <c r="C293" s="129"/>
      <c r="D293" s="130"/>
    </row>
    <row r="294" ht="25" customHeight="1" spans="1:4">
      <c r="A294" s="128" t="s">
        <v>326</v>
      </c>
      <c r="B294" s="136"/>
      <c r="C294" s="136"/>
      <c r="D294" s="130"/>
    </row>
    <row r="295" ht="25" customHeight="1" spans="1:4">
      <c r="A295" s="128" t="s">
        <v>327</v>
      </c>
      <c r="B295" s="136"/>
      <c r="C295" s="136"/>
      <c r="D295" s="130"/>
    </row>
    <row r="296" ht="25" customHeight="1" spans="1:4">
      <c r="A296" s="128" t="s">
        <v>328</v>
      </c>
      <c r="B296" s="129"/>
      <c r="C296" s="129"/>
      <c r="D296" s="130"/>
    </row>
    <row r="297" ht="25" customHeight="1" spans="1:4">
      <c r="A297" s="128" t="s">
        <v>329</v>
      </c>
      <c r="B297" s="136"/>
      <c r="C297" s="136"/>
      <c r="D297" s="130"/>
    </row>
    <row r="298" ht="25" customHeight="1" spans="1:4">
      <c r="A298" s="128" t="s">
        <v>330</v>
      </c>
      <c r="B298" s="136"/>
      <c r="C298" s="136"/>
      <c r="D298" s="130"/>
    </row>
    <row r="299" ht="25" customHeight="1" spans="1:4">
      <c r="A299" s="128" t="s">
        <v>331</v>
      </c>
      <c r="B299" s="136"/>
      <c r="C299" s="136"/>
      <c r="D299" s="130"/>
    </row>
    <row r="300" ht="25" customHeight="1" spans="1:4">
      <c r="A300" s="128" t="s">
        <v>63</v>
      </c>
      <c r="B300" s="136"/>
      <c r="C300" s="136">
        <v>450</v>
      </c>
      <c r="D300" s="130" t="e">
        <f t="shared" ref="D300:D303" si="3">SUM(C300-B300)/B300</f>
        <v>#DIV/0!</v>
      </c>
    </row>
    <row r="301" ht="25" customHeight="1" spans="1:4">
      <c r="A301" s="128" t="s">
        <v>64</v>
      </c>
      <c r="B301" s="136">
        <f>SUM(B302)</f>
        <v>76</v>
      </c>
      <c r="C301" s="136">
        <f>SUM(C302)</f>
        <v>76</v>
      </c>
      <c r="D301" s="130">
        <f t="shared" si="3"/>
        <v>0</v>
      </c>
    </row>
    <row r="302" ht="25" customHeight="1" spans="1:4">
      <c r="A302" s="128" t="s">
        <v>332</v>
      </c>
      <c r="B302" s="136">
        <f>SUM(B303:B306)</f>
        <v>76</v>
      </c>
      <c r="C302" s="136">
        <f>SUM(C303:C306)</f>
        <v>76</v>
      </c>
      <c r="D302" s="130">
        <f t="shared" si="3"/>
        <v>0</v>
      </c>
    </row>
    <row r="303" ht="25" customHeight="1" spans="1:4">
      <c r="A303" s="132" t="s">
        <v>333</v>
      </c>
      <c r="B303" s="133">
        <v>76</v>
      </c>
      <c r="C303" s="138">
        <v>76</v>
      </c>
      <c r="D303" s="130">
        <f t="shared" si="3"/>
        <v>0</v>
      </c>
    </row>
    <row r="304" ht="39" customHeight="1" spans="1:4">
      <c r="A304" s="132" t="s">
        <v>334</v>
      </c>
      <c r="B304" s="138"/>
      <c r="C304" s="138"/>
      <c r="D304" s="135"/>
    </row>
    <row r="305" ht="41" customHeight="1" spans="1:4">
      <c r="A305" s="132" t="s">
        <v>335</v>
      </c>
      <c r="B305" s="138"/>
      <c r="C305" s="138"/>
      <c r="D305" s="135"/>
    </row>
    <row r="306" ht="25" customHeight="1" spans="1:4">
      <c r="A306" s="132" t="s">
        <v>336</v>
      </c>
      <c r="B306" s="138"/>
      <c r="C306" s="138"/>
      <c r="D306" s="135"/>
    </row>
    <row r="307" ht="25" customHeight="1" spans="1:4">
      <c r="A307" s="128" t="s">
        <v>65</v>
      </c>
      <c r="B307" s="136">
        <f>SUM(B308)</f>
        <v>0</v>
      </c>
      <c r="C307" s="136">
        <f>SUM(C308)</f>
        <v>0</v>
      </c>
      <c r="D307" s="130"/>
    </row>
    <row r="308" ht="25" customHeight="1" spans="1:4">
      <c r="A308" s="132" t="s">
        <v>337</v>
      </c>
      <c r="B308" s="138"/>
      <c r="C308" s="138"/>
      <c r="D308" s="135"/>
    </row>
    <row r="309" ht="25" customHeight="1" spans="1:4">
      <c r="A309" s="128" t="s">
        <v>66</v>
      </c>
      <c r="B309" s="129">
        <f>SUM(B310:B311)</f>
        <v>0</v>
      </c>
      <c r="C309" s="129">
        <f>SUM(C310:C311)</f>
        <v>0</v>
      </c>
      <c r="D309" s="130"/>
    </row>
    <row r="310" ht="25" customHeight="1" spans="1:4">
      <c r="A310" s="132" t="s">
        <v>338</v>
      </c>
      <c r="B310" s="137"/>
      <c r="C310" s="137"/>
      <c r="D310" s="135"/>
    </row>
    <row r="311" ht="25" customHeight="1" spans="1:4">
      <c r="A311" s="132" t="s">
        <v>299</v>
      </c>
      <c r="B311" s="138"/>
      <c r="C311" s="138"/>
      <c r="D311" s="135"/>
    </row>
    <row r="312" ht="25" customHeight="1" spans="1:4">
      <c r="A312" s="128"/>
      <c r="B312" s="141"/>
      <c r="C312" s="141"/>
      <c r="D312" s="130"/>
    </row>
    <row r="313" ht="25" customHeight="1" spans="1:4">
      <c r="A313" s="142" t="s">
        <v>339</v>
      </c>
      <c r="B313" s="136">
        <f>SUM(B4,B80,B83,B87,B98,B109,B120,B127,B159,B179,B195,B214,B223,B237,B248,B254,B264,B268,B285,B291,B300,B301,B307,B309)</f>
        <v>35363</v>
      </c>
      <c r="C313" s="136">
        <f>SUM(C4,C80,C83,C87,C98,C109,C120,C127,C159,C179,C195,C214,C223,C237,C248,C254,C264,C268,C285,C291,C300,C301,C307,C309)</f>
        <v>45000</v>
      </c>
      <c r="D313" s="130">
        <f>SUM(C313-B313)/B313</f>
        <v>0.272516472018777</v>
      </c>
    </row>
  </sheetData>
  <autoFilter ref="A3:D313"/>
  <mergeCells count="1">
    <mergeCell ref="A1:D1"/>
  </mergeCells>
  <printOptions horizontalCentered="1"/>
  <pageMargins left="0.471527777777778" right="0.393055555555556" top="1.14166666666667" bottom="0.747916666666667" header="0.313888888888889" footer="0.313888888888889"/>
  <pageSetup paperSize="9" scale="7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1"/>
  <sheetViews>
    <sheetView showZeros="0" view="pageBreakPreview" zoomScaleNormal="100" zoomScaleSheetLayoutView="100" topLeftCell="A9" workbookViewId="0">
      <selection activeCell="B25" sqref="B25"/>
    </sheetView>
  </sheetViews>
  <sheetFormatPr defaultColWidth="9" defaultRowHeight="13.5" outlineLevelCol="1"/>
  <cols>
    <col min="1" max="1" width="79" customWidth="1"/>
    <col min="2" max="2" width="36.5" customWidth="1"/>
  </cols>
  <sheetData>
    <row r="1" ht="45" customHeight="1" spans="1:2">
      <c r="A1" s="111" t="s">
        <v>340</v>
      </c>
      <c r="B1" s="111"/>
    </row>
    <row r="2" ht="20.1" customHeight="1" spans="1:2">
      <c r="A2" s="112"/>
      <c r="B2" s="113" t="s">
        <v>2</v>
      </c>
    </row>
    <row r="3" ht="45" customHeight="1" spans="1:2">
      <c r="A3" s="114" t="s">
        <v>341</v>
      </c>
      <c r="B3" s="115" t="s">
        <v>5</v>
      </c>
    </row>
    <row r="4" ht="30" customHeight="1" spans="1:2">
      <c r="A4" s="116" t="s">
        <v>342</v>
      </c>
      <c r="B4" s="117">
        <f>SUM(B5:B8)</f>
        <v>910</v>
      </c>
    </row>
    <row r="5" ht="30" customHeight="1" spans="1:2">
      <c r="A5" s="118" t="s">
        <v>343</v>
      </c>
      <c r="B5" s="119">
        <v>491</v>
      </c>
    </row>
    <row r="6" ht="30" customHeight="1" spans="1:2">
      <c r="A6" s="118" t="s">
        <v>344</v>
      </c>
      <c r="B6" s="119">
        <v>167</v>
      </c>
    </row>
    <row r="7" ht="30" customHeight="1" spans="1:2">
      <c r="A7" s="118" t="s">
        <v>345</v>
      </c>
      <c r="B7" s="119">
        <v>57</v>
      </c>
    </row>
    <row r="8" ht="30" customHeight="1" spans="1:2">
      <c r="A8" s="118" t="s">
        <v>346</v>
      </c>
      <c r="B8" s="119">
        <v>195</v>
      </c>
    </row>
    <row r="9" ht="30" customHeight="1" spans="1:2">
      <c r="A9" s="116" t="s">
        <v>347</v>
      </c>
      <c r="B9" s="117">
        <f>SUM(B10:B19)</f>
        <v>1629</v>
      </c>
    </row>
    <row r="10" ht="30" customHeight="1" spans="1:2">
      <c r="A10" s="118" t="s">
        <v>348</v>
      </c>
      <c r="B10" s="119">
        <v>225</v>
      </c>
    </row>
    <row r="11" ht="30" customHeight="1" spans="1:2">
      <c r="A11" s="118" t="s">
        <v>349</v>
      </c>
      <c r="B11" s="119">
        <v>5</v>
      </c>
    </row>
    <row r="12" ht="30" customHeight="1" spans="1:2">
      <c r="A12" s="118" t="s">
        <v>350</v>
      </c>
      <c r="B12" s="119">
        <v>3</v>
      </c>
    </row>
    <row r="13" ht="30" customHeight="1" spans="1:2">
      <c r="A13" s="118" t="s">
        <v>351</v>
      </c>
      <c r="B13" s="119"/>
    </row>
    <row r="14" ht="30" customHeight="1" spans="1:2">
      <c r="A14" s="118" t="s">
        <v>352</v>
      </c>
      <c r="B14" s="119">
        <v>242</v>
      </c>
    </row>
    <row r="15" ht="30" customHeight="1" spans="1:2">
      <c r="A15" s="118" t="s">
        <v>353</v>
      </c>
      <c r="B15" s="119">
        <v>10</v>
      </c>
    </row>
    <row r="16" ht="30" customHeight="1" spans="1:2">
      <c r="A16" s="118" t="s">
        <v>354</v>
      </c>
      <c r="B16" s="119"/>
    </row>
    <row r="17" ht="30" customHeight="1" spans="1:2">
      <c r="A17" s="118" t="s">
        <v>355</v>
      </c>
      <c r="B17" s="119">
        <v>30</v>
      </c>
    </row>
    <row r="18" ht="30" customHeight="1" spans="1:2">
      <c r="A18" s="118" t="s">
        <v>356</v>
      </c>
      <c r="B18" s="119">
        <v>1</v>
      </c>
    </row>
    <row r="19" ht="30" customHeight="1" spans="1:2">
      <c r="A19" s="118" t="s">
        <v>357</v>
      </c>
      <c r="B19" s="119">
        <v>1113</v>
      </c>
    </row>
    <row r="20" ht="30" customHeight="1" spans="1:2">
      <c r="A20" s="116" t="s">
        <v>358</v>
      </c>
      <c r="B20" s="117">
        <f>SUM(B21)</f>
        <v>0</v>
      </c>
    </row>
    <row r="21" ht="30" customHeight="1" spans="1:2">
      <c r="A21" s="118" t="s">
        <v>359</v>
      </c>
      <c r="B21" s="120">
        <v>0</v>
      </c>
    </row>
    <row r="22" ht="30" customHeight="1" spans="1:2">
      <c r="A22" s="116" t="s">
        <v>360</v>
      </c>
      <c r="B22" s="117">
        <f>SUM(B23:B24)</f>
        <v>0</v>
      </c>
    </row>
    <row r="23" ht="30" customHeight="1" spans="1:2">
      <c r="A23" s="118" t="s">
        <v>361</v>
      </c>
      <c r="B23" s="120">
        <v>0</v>
      </c>
    </row>
    <row r="24" ht="30" customHeight="1" spans="1:2">
      <c r="A24" s="118" t="s">
        <v>362</v>
      </c>
      <c r="B24" s="119">
        <v>0</v>
      </c>
    </row>
    <row r="25" ht="30" customHeight="1" spans="1:2">
      <c r="A25" s="116" t="s">
        <v>363</v>
      </c>
      <c r="B25" s="117">
        <f>SUM(B26)</f>
        <v>0</v>
      </c>
    </row>
    <row r="26" ht="30" customHeight="1" spans="1:2">
      <c r="A26" s="118" t="s">
        <v>364</v>
      </c>
      <c r="B26" s="120">
        <v>0</v>
      </c>
    </row>
    <row r="27" ht="30" customHeight="1" spans="1:2">
      <c r="A27" s="116" t="s">
        <v>365</v>
      </c>
      <c r="B27" s="117">
        <f>SUM(B28:B30)</f>
        <v>28</v>
      </c>
    </row>
    <row r="28" ht="30" customHeight="1" spans="1:2">
      <c r="A28" s="118" t="s">
        <v>366</v>
      </c>
      <c r="B28" s="119">
        <v>28</v>
      </c>
    </row>
    <row r="29" ht="30" customHeight="1" spans="1:2">
      <c r="A29" s="118" t="s">
        <v>367</v>
      </c>
      <c r="B29" s="119"/>
    </row>
    <row r="30" ht="30" customHeight="1" spans="1:2">
      <c r="A30" s="118" t="s">
        <v>368</v>
      </c>
      <c r="B30" s="119"/>
    </row>
    <row r="31" ht="30" customHeight="1" spans="1:2">
      <c r="A31" s="121" t="s">
        <v>369</v>
      </c>
      <c r="B31" s="117">
        <f>SUM(B4,B9,B20,B22,B25,B27)</f>
        <v>2567</v>
      </c>
    </row>
  </sheetData>
  <autoFilter ref="A3:B31"/>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1"/>
  <sheetViews>
    <sheetView workbookViewId="0">
      <selection activeCell="B13" sqref="B13"/>
    </sheetView>
  </sheetViews>
  <sheetFormatPr defaultColWidth="9" defaultRowHeight="13.5" outlineLevelCol="4"/>
  <cols>
    <col min="1" max="1" width="37.75" style="93" customWidth="1"/>
    <col min="2" max="2" width="22" style="93" customWidth="1"/>
    <col min="3" max="4" width="23.8833333333333" style="93" customWidth="1"/>
    <col min="5" max="5" width="24.5" style="93" customWidth="1"/>
    <col min="6" max="256" width="9" style="93"/>
    <col min="257" max="16384" width="9" style="94"/>
  </cols>
  <sheetData>
    <row r="1" s="93" customFormat="1" ht="40.5" customHeight="1" spans="1:5">
      <c r="A1" s="95" t="s">
        <v>370</v>
      </c>
      <c r="B1" s="95"/>
      <c r="C1" s="95"/>
      <c r="D1" s="95"/>
      <c r="E1" s="95"/>
    </row>
    <row r="2" s="93" customFormat="1" ht="17" customHeight="1" spans="1:5">
      <c r="A2" s="96"/>
      <c r="B2" s="96"/>
      <c r="C2" s="96"/>
      <c r="D2" s="97"/>
      <c r="E2" s="98" t="s">
        <v>2</v>
      </c>
    </row>
    <row r="3" s="94" customFormat="1" ht="24.95" customHeight="1" spans="1:5">
      <c r="A3" s="99" t="s">
        <v>3</v>
      </c>
      <c r="B3" s="99" t="s">
        <v>78</v>
      </c>
      <c r="C3" s="99" t="s">
        <v>5</v>
      </c>
      <c r="D3" s="100" t="s">
        <v>371</v>
      </c>
      <c r="E3" s="101"/>
    </row>
    <row r="4" s="94" customFormat="1" ht="24.95" customHeight="1" spans="1:5">
      <c r="A4" s="102"/>
      <c r="B4" s="102"/>
      <c r="C4" s="102"/>
      <c r="D4" s="103" t="s">
        <v>372</v>
      </c>
      <c r="E4" s="103" t="s">
        <v>373</v>
      </c>
    </row>
    <row r="5" s="93" customFormat="1" ht="35" customHeight="1" spans="1:5">
      <c r="A5" s="104" t="s">
        <v>374</v>
      </c>
      <c r="B5" s="105">
        <f>SUM(B6:B8)</f>
        <v>145</v>
      </c>
      <c r="C5" s="105">
        <f>SUM(C6:C8)</f>
        <v>40</v>
      </c>
      <c r="D5" s="105">
        <f>SUM(D6:D8)</f>
        <v>-105</v>
      </c>
      <c r="E5" s="106">
        <f t="shared" ref="E5:E10" si="0">D5/B5*100</f>
        <v>-72.4137931034483</v>
      </c>
    </row>
    <row r="6" s="93" customFormat="1" ht="35" customHeight="1" spans="1:5">
      <c r="A6" s="107" t="s">
        <v>375</v>
      </c>
      <c r="B6" s="108">
        <v>50</v>
      </c>
      <c r="C6" s="108">
        <v>0</v>
      </c>
      <c r="D6" s="108">
        <f>SUM(C6-B6)</f>
        <v>-50</v>
      </c>
      <c r="E6" s="106">
        <f t="shared" si="0"/>
        <v>-100</v>
      </c>
    </row>
    <row r="7" s="93" customFormat="1" ht="35" customHeight="1" spans="1:5">
      <c r="A7" s="107" t="s">
        <v>376</v>
      </c>
      <c r="B7" s="108">
        <v>20</v>
      </c>
      <c r="C7" s="108">
        <v>10</v>
      </c>
      <c r="D7" s="108">
        <f>SUM(C7-B7)</f>
        <v>-10</v>
      </c>
      <c r="E7" s="106">
        <f t="shared" si="0"/>
        <v>-50</v>
      </c>
    </row>
    <row r="8" s="93" customFormat="1" ht="35" customHeight="1" spans="1:5">
      <c r="A8" s="107" t="s">
        <v>377</v>
      </c>
      <c r="B8" s="108">
        <f>SUM(B9:B10)</f>
        <v>75</v>
      </c>
      <c r="C8" s="108">
        <f>SUM(C9:C10)</f>
        <v>30</v>
      </c>
      <c r="D8" s="108">
        <f>SUM(C8-B8)</f>
        <v>-45</v>
      </c>
      <c r="E8" s="106">
        <f t="shared" si="0"/>
        <v>-60</v>
      </c>
    </row>
    <row r="9" s="93" customFormat="1" ht="35" customHeight="1" spans="1:5">
      <c r="A9" s="109" t="s">
        <v>378</v>
      </c>
      <c r="B9" s="108">
        <v>45</v>
      </c>
      <c r="C9" s="108">
        <v>0</v>
      </c>
      <c r="D9" s="108">
        <f>SUM(C9-B9)</f>
        <v>-45</v>
      </c>
      <c r="E9" s="106">
        <f t="shared" si="0"/>
        <v>-100</v>
      </c>
    </row>
    <row r="10" s="93" customFormat="1" ht="35" customHeight="1" spans="1:5">
      <c r="A10" s="109" t="s">
        <v>379</v>
      </c>
      <c r="B10" s="108">
        <v>30</v>
      </c>
      <c r="C10" s="108">
        <v>30</v>
      </c>
      <c r="D10" s="108">
        <f>SUM(C10-B10)</f>
        <v>0</v>
      </c>
      <c r="E10" s="106">
        <f t="shared" si="0"/>
        <v>0</v>
      </c>
    </row>
    <row r="11" s="93" customFormat="1" ht="130" customHeight="1" spans="1:5">
      <c r="A11" s="110" t="s">
        <v>380</v>
      </c>
      <c r="B11" s="110"/>
      <c r="C11" s="110"/>
      <c r="D11" s="110"/>
      <c r="E11" s="110"/>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2"/>
  <sheetViews>
    <sheetView showZeros="0" view="pageBreakPreview" zoomScale="90" zoomScaleNormal="115" zoomScaleSheetLayoutView="90" topLeftCell="A15" workbookViewId="0">
      <selection activeCell="D34" sqref="D34"/>
    </sheetView>
  </sheetViews>
  <sheetFormatPr defaultColWidth="9" defaultRowHeight="14.25" outlineLevelCol="3"/>
  <cols>
    <col min="1" max="1" width="50.75" style="71" customWidth="1"/>
    <col min="2" max="3" width="21.625" style="71" customWidth="1"/>
    <col min="4" max="4" width="21.625" style="72" customWidth="1"/>
    <col min="5" max="5" width="9.375" style="71"/>
    <col min="6" max="16364" width="9" style="71"/>
    <col min="16365" max="16365" width="45.625" style="71"/>
    <col min="16366" max="16384" width="9" style="71"/>
  </cols>
  <sheetData>
    <row r="1" ht="45" customHeight="1" spans="1:4">
      <c r="A1" s="73" t="s">
        <v>381</v>
      </c>
      <c r="B1" s="73"/>
      <c r="C1" s="73"/>
      <c r="D1" s="73"/>
    </row>
    <row r="2" s="69" customFormat="1" ht="20.1" customHeight="1" spans="1:4">
      <c r="A2" s="74"/>
      <c r="B2" s="75"/>
      <c r="C2" s="74"/>
      <c r="D2" s="76" t="s">
        <v>2</v>
      </c>
    </row>
    <row r="3" s="70" customFormat="1" ht="45" customHeight="1" spans="1:4">
      <c r="A3" s="77" t="s">
        <v>3</v>
      </c>
      <c r="B3" s="53" t="s">
        <v>4</v>
      </c>
      <c r="C3" s="53" t="s">
        <v>5</v>
      </c>
      <c r="D3" s="53" t="s">
        <v>6</v>
      </c>
    </row>
    <row r="4" s="70" customFormat="1" ht="36" customHeight="1" spans="1:4">
      <c r="A4" s="78" t="s">
        <v>382</v>
      </c>
      <c r="B4" s="79"/>
      <c r="C4" s="80"/>
      <c r="D4" s="81"/>
    </row>
    <row r="5" ht="36" customHeight="1" spans="1:4">
      <c r="A5" s="78" t="s">
        <v>383</v>
      </c>
      <c r="B5" s="79"/>
      <c r="C5" s="80"/>
      <c r="D5" s="81"/>
    </row>
    <row r="6" ht="36" customHeight="1" spans="1:4">
      <c r="A6" s="78" t="s">
        <v>384</v>
      </c>
      <c r="B6" s="79"/>
      <c r="C6" s="80"/>
      <c r="D6" s="81"/>
    </row>
    <row r="7" ht="36" customHeight="1" spans="1:4">
      <c r="A7" s="78" t="s">
        <v>385</v>
      </c>
      <c r="B7" s="79">
        <v>27</v>
      </c>
      <c r="C7" s="80"/>
      <c r="D7" s="81">
        <f>SUM(C7-B7)/B7</f>
        <v>-1</v>
      </c>
    </row>
    <row r="8" ht="36" customHeight="1" spans="1:4">
      <c r="A8" s="78" t="s">
        <v>386</v>
      </c>
      <c r="B8" s="79">
        <f>SUM(B9:B13)</f>
        <v>12423</v>
      </c>
      <c r="C8" s="79">
        <f>SUM(C9:C13)</f>
        <v>8666</v>
      </c>
      <c r="D8" s="81">
        <f>SUM(C8-B8)/B8</f>
        <v>-0.302422925219351</v>
      </c>
    </row>
    <row r="9" ht="36" customHeight="1" spans="1:4">
      <c r="A9" s="82" t="s">
        <v>387</v>
      </c>
      <c r="B9" s="83">
        <v>12423</v>
      </c>
      <c r="C9" s="84">
        <v>8666</v>
      </c>
      <c r="D9" s="81">
        <f>SUM(C9-B9)/B9</f>
        <v>-0.302422925219351</v>
      </c>
    </row>
    <row r="10" ht="36" customHeight="1" spans="1:4">
      <c r="A10" s="82" t="s">
        <v>388</v>
      </c>
      <c r="B10" s="83"/>
      <c r="C10" s="84"/>
      <c r="D10" s="85"/>
    </row>
    <row r="11" ht="36" customHeight="1" spans="1:4">
      <c r="A11" s="82" t="s">
        <v>389</v>
      </c>
      <c r="B11" s="83"/>
      <c r="C11" s="84"/>
      <c r="D11" s="85"/>
    </row>
    <row r="12" ht="36" customHeight="1" spans="1:4">
      <c r="A12" s="82" t="s">
        <v>390</v>
      </c>
      <c r="B12" s="83"/>
      <c r="C12" s="84"/>
      <c r="D12" s="85"/>
    </row>
    <row r="13" ht="36" customHeight="1" spans="1:4">
      <c r="A13" s="82" t="s">
        <v>391</v>
      </c>
      <c r="B13" s="83"/>
      <c r="C13" s="84"/>
      <c r="D13" s="85"/>
    </row>
    <row r="14" ht="36" customHeight="1" spans="1:4">
      <c r="A14" s="78" t="s">
        <v>392</v>
      </c>
      <c r="B14" s="79"/>
      <c r="C14" s="80"/>
      <c r="D14" s="81"/>
    </row>
    <row r="15" ht="36" customHeight="1" spans="1:4">
      <c r="A15" s="78" t="s">
        <v>393</v>
      </c>
      <c r="B15" s="79"/>
      <c r="C15" s="80"/>
      <c r="D15" s="81"/>
    </row>
    <row r="16" ht="36" customHeight="1" spans="1:4">
      <c r="A16" s="82" t="s">
        <v>394</v>
      </c>
      <c r="B16" s="83"/>
      <c r="C16" s="84"/>
      <c r="D16" s="85"/>
    </row>
    <row r="17" ht="36" customHeight="1" spans="1:4">
      <c r="A17" s="82" t="s">
        <v>395</v>
      </c>
      <c r="B17" s="83"/>
      <c r="C17" s="84"/>
      <c r="D17" s="85"/>
    </row>
    <row r="18" ht="36" customHeight="1" spans="1:4">
      <c r="A18" s="78" t="s">
        <v>396</v>
      </c>
      <c r="B18" s="79">
        <v>60</v>
      </c>
      <c r="C18" s="80"/>
      <c r="D18" s="81"/>
    </row>
    <row r="19" ht="36" customHeight="1" spans="1:4">
      <c r="A19" s="78" t="s">
        <v>397</v>
      </c>
      <c r="B19" s="79"/>
      <c r="C19" s="80"/>
      <c r="D19" s="81"/>
    </row>
    <row r="20" ht="36" customHeight="1" spans="1:4">
      <c r="A20" s="78" t="s">
        <v>398</v>
      </c>
      <c r="B20" s="79"/>
      <c r="C20" s="80"/>
      <c r="D20" s="81"/>
    </row>
    <row r="21" ht="36" customHeight="1" spans="1:4">
      <c r="A21" s="78" t="s">
        <v>399</v>
      </c>
      <c r="B21" s="79"/>
      <c r="C21" s="80"/>
      <c r="D21" s="81"/>
    </row>
    <row r="22" ht="36" customHeight="1" spans="1:4">
      <c r="A22" s="86" t="s">
        <v>400</v>
      </c>
      <c r="B22" s="79"/>
      <c r="C22" s="80"/>
      <c r="D22" s="81"/>
    </row>
    <row r="23" ht="36" customHeight="1" spans="1:4">
      <c r="A23" s="86" t="s">
        <v>401</v>
      </c>
      <c r="B23" s="79"/>
      <c r="C23" s="80"/>
      <c r="D23" s="81"/>
    </row>
    <row r="24" ht="36" customHeight="1" spans="1:4">
      <c r="A24" s="86" t="s">
        <v>402</v>
      </c>
      <c r="B24" s="79"/>
      <c r="C24" s="80"/>
      <c r="D24" s="81"/>
    </row>
    <row r="25" ht="36" customHeight="1" spans="1:4">
      <c r="A25" s="86" t="s">
        <v>403</v>
      </c>
      <c r="B25" s="79">
        <v>0</v>
      </c>
      <c r="C25" s="80"/>
      <c r="D25" s="81" t="e">
        <f t="shared" ref="D25:D29" si="0">SUM(C25-B25)/B25</f>
        <v>#DIV/0!</v>
      </c>
    </row>
    <row r="26" ht="36" customHeight="1" spans="1:4">
      <c r="A26" s="87"/>
      <c r="B26" s="83"/>
      <c r="C26" s="84"/>
      <c r="D26" s="85"/>
    </row>
    <row r="27" ht="36" customHeight="1" spans="1:4">
      <c r="A27" s="88" t="s">
        <v>404</v>
      </c>
      <c r="B27" s="79">
        <f>SUM(B4:B8,B14:B15,B18:B25)</f>
        <v>12510</v>
      </c>
      <c r="C27" s="79">
        <f>SUM(C4:C8,C14:C15,C18:C25)</f>
        <v>8666</v>
      </c>
      <c r="D27" s="81">
        <f t="shared" si="0"/>
        <v>-0.307274180655476</v>
      </c>
    </row>
    <row r="28" ht="36" customHeight="1" spans="1:4">
      <c r="A28" s="89" t="s">
        <v>405</v>
      </c>
      <c r="B28" s="83">
        <v>1168</v>
      </c>
      <c r="C28" s="84">
        <v>1334</v>
      </c>
      <c r="D28" s="81">
        <f t="shared" si="0"/>
        <v>0.142123287671233</v>
      </c>
    </row>
    <row r="29" ht="36" customHeight="1" spans="1:4">
      <c r="A29" s="90" t="s">
        <v>34</v>
      </c>
      <c r="B29" s="79"/>
      <c r="C29" s="80">
        <f>SUM(C30:C31)</f>
        <v>61</v>
      </c>
      <c r="D29" s="81" t="e">
        <f t="shared" si="0"/>
        <v>#DIV/0!</v>
      </c>
    </row>
    <row r="30" ht="36" customHeight="1" spans="1:4">
      <c r="A30" s="91" t="s">
        <v>406</v>
      </c>
      <c r="B30" s="83"/>
      <c r="C30" s="84"/>
      <c r="D30" s="92"/>
    </row>
    <row r="31" ht="36" customHeight="1" spans="1:4">
      <c r="A31" s="91" t="s">
        <v>37</v>
      </c>
      <c r="B31" s="83"/>
      <c r="C31" s="84">
        <v>61</v>
      </c>
      <c r="D31" s="81" t="e">
        <f>SUM(C31-B31)/B31</f>
        <v>#DIV/0!</v>
      </c>
    </row>
    <row r="32" ht="36" customHeight="1" spans="1:4">
      <c r="A32" s="88" t="s">
        <v>40</v>
      </c>
      <c r="B32" s="79">
        <f>SUM(B27:B29)</f>
        <v>13678</v>
      </c>
      <c r="C32" s="79">
        <f>SUM(C27:C29)</f>
        <v>10061</v>
      </c>
      <c r="D32" s="81">
        <f>SUM(C32-B32)/B32</f>
        <v>-0.264439245503729</v>
      </c>
    </row>
  </sheetData>
  <autoFilter ref="A3:D32"/>
  <mergeCells count="1">
    <mergeCell ref="A1:D1"/>
  </mergeCells>
  <conditionalFormatting sqref="D25">
    <cfRule type="expression" dxfId="75" priority="8" stopIfTrue="1">
      <formula>"len($A:$A)=3"</formula>
    </cfRule>
    <cfRule type="expression" dxfId="76" priority="7" stopIfTrue="1">
      <formula>"len($A:$A)=3"</formula>
    </cfRule>
  </conditionalFormatting>
  <conditionalFormatting sqref="D27">
    <cfRule type="expression" dxfId="77" priority="6" stopIfTrue="1">
      <formula>"len($A:$A)=3"</formula>
    </cfRule>
    <cfRule type="expression" dxfId="78" priority="5" stopIfTrue="1">
      <formula>"len($A:$A)=3"</formula>
    </cfRule>
  </conditionalFormatting>
  <conditionalFormatting sqref="A29:A31">
    <cfRule type="expression" dxfId="79" priority="10" stopIfTrue="1">
      <formula>"len($A:$A)=3"</formula>
    </cfRule>
  </conditionalFormatting>
  <conditionalFormatting sqref="D28:D29">
    <cfRule type="expression" dxfId="80" priority="4" stopIfTrue="1">
      <formula>"len($A:$A)=3"</formula>
    </cfRule>
    <cfRule type="expression" dxfId="81" priority="3" stopIfTrue="1">
      <formula>"len($A:$A)=3"</formula>
    </cfRule>
  </conditionalFormatting>
  <conditionalFormatting sqref="D31:D32">
    <cfRule type="expression" dxfId="82" priority="2" stopIfTrue="1">
      <formula>"len($A:$A)=3"</formula>
    </cfRule>
    <cfRule type="expression" dxfId="83" priority="1" stopIfTrue="1">
      <formula>"len($A:$A)=3"</formula>
    </cfRule>
  </conditionalFormatting>
  <conditionalFormatting sqref="A28:A29 A5:A21">
    <cfRule type="expression" dxfId="84" priority="17" stopIfTrue="1">
      <formula>"len($A:$A)=3"</formula>
    </cfRule>
  </conditionalFormatting>
  <conditionalFormatting sqref="B5:G11">
    <cfRule type="expression" dxfId="85" priority="14" stopIfTrue="1">
      <formula>"len($A:$A)=3"</formula>
    </cfRule>
  </conditionalFormatting>
  <conditionalFormatting sqref="C5:G7 D8:G9 C9 C10:G11">
    <cfRule type="expression" dxfId="86" priority="11" stopIfTrue="1">
      <formula>"len($A:$A)=3"</formula>
    </cfRule>
  </conditionalFormatting>
  <conditionalFormatting sqref="B13:G21">
    <cfRule type="expression" dxfId="87" priority="15" stopIfTrue="1">
      <formula>"len($A:$A)=3"</formula>
    </cfRule>
  </conditionalFormatting>
  <conditionalFormatting sqref="C13:G21">
    <cfRule type="expression" dxfId="88" priority="12" stopIfTrue="1">
      <formula>"len($A:$A)=3"</formula>
    </cfRule>
  </conditionalFormatting>
  <conditionalFormatting sqref="B28:C29 E28:G29 B30:G30 B31:C31 E31:G31">
    <cfRule type="expression" dxfId="89" priority="16" stopIfTrue="1">
      <formula>"len($A:$A)=3"</formula>
    </cfRule>
  </conditionalFormatting>
  <conditionalFormatting sqref="C28:C29 E28:G29 C30:G30 C31 E31:G31">
    <cfRule type="expression" dxfId="90" priority="1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56"/>
  <sheetViews>
    <sheetView showZeros="0" view="pageBreakPreview" zoomScale="80" zoomScaleNormal="115" zoomScaleSheetLayoutView="80" workbookViewId="0">
      <pane ySplit="3" topLeftCell="A50" activePane="bottomLeft" state="frozen"/>
      <selection/>
      <selection pane="bottomLeft" activeCell="D16" sqref="D16"/>
    </sheetView>
  </sheetViews>
  <sheetFormatPr defaultColWidth="9" defaultRowHeight="14.25" outlineLevelCol="3"/>
  <cols>
    <col min="1" max="1" width="50.75" style="45" customWidth="1"/>
    <col min="2" max="3" width="21.625" style="46" customWidth="1"/>
    <col min="4" max="4" width="23.1166666666667" style="47" customWidth="1"/>
    <col min="5" max="5" width="9.375" style="45"/>
    <col min="6" max="16384" width="9" style="45"/>
  </cols>
  <sheetData>
    <row r="1" ht="45" customHeight="1" spans="1:4">
      <c r="A1" s="48" t="s">
        <v>407</v>
      </c>
      <c r="B1" s="48"/>
      <c r="C1" s="48"/>
      <c r="D1" s="48"/>
    </row>
    <row r="2" s="43" customFormat="1" ht="20.1" customHeight="1" spans="1:4">
      <c r="A2" s="49"/>
      <c r="B2" s="49"/>
      <c r="C2" s="49"/>
      <c r="D2" s="50" t="s">
        <v>2</v>
      </c>
    </row>
    <row r="3" s="44" customFormat="1" ht="45" customHeight="1" spans="1:4">
      <c r="A3" s="51" t="s">
        <v>3</v>
      </c>
      <c r="B3" s="52" t="s">
        <v>78</v>
      </c>
      <c r="C3" s="52" t="s">
        <v>5</v>
      </c>
      <c r="D3" s="53" t="s">
        <v>79</v>
      </c>
    </row>
    <row r="4" ht="36" customHeight="1" spans="1:4">
      <c r="A4" s="54" t="s">
        <v>408</v>
      </c>
      <c r="B4" s="55">
        <f>SUM(B5:B7)</f>
        <v>0</v>
      </c>
      <c r="C4" s="55">
        <f>SUM(C5:C7)</f>
        <v>0</v>
      </c>
      <c r="D4" s="56"/>
    </row>
    <row r="5" ht="36" customHeight="1" spans="1:4">
      <c r="A5" s="57" t="s">
        <v>409</v>
      </c>
      <c r="B5" s="58"/>
      <c r="C5" s="58"/>
      <c r="D5" s="59"/>
    </row>
    <row r="6" ht="36" customHeight="1" spans="1:4">
      <c r="A6" s="60" t="s">
        <v>410</v>
      </c>
      <c r="B6" s="58"/>
      <c r="C6" s="58"/>
      <c r="D6" s="59"/>
    </row>
    <row r="7" ht="36" customHeight="1" spans="1:4">
      <c r="A7" s="60" t="s">
        <v>411</v>
      </c>
      <c r="B7" s="58"/>
      <c r="C7" s="58"/>
      <c r="D7" s="59"/>
    </row>
    <row r="8" ht="36" customHeight="1" spans="1:4">
      <c r="A8" s="61" t="s">
        <v>412</v>
      </c>
      <c r="B8" s="55">
        <f>SUM(B9:B10)</f>
        <v>0</v>
      </c>
      <c r="C8" s="55">
        <f>SUM(C9:C10)</f>
        <v>0</v>
      </c>
      <c r="D8" s="56"/>
    </row>
    <row r="9" ht="36" customHeight="1" spans="1:4">
      <c r="A9" s="60" t="s">
        <v>413</v>
      </c>
      <c r="B9" s="58"/>
      <c r="C9" s="58"/>
      <c r="D9" s="59"/>
    </row>
    <row r="10" ht="36" customHeight="1" spans="1:4">
      <c r="A10" s="57" t="s">
        <v>414</v>
      </c>
      <c r="B10" s="58"/>
      <c r="C10" s="58"/>
      <c r="D10" s="59"/>
    </row>
    <row r="11" ht="36" customHeight="1" spans="1:4">
      <c r="A11" s="61" t="s">
        <v>415</v>
      </c>
      <c r="B11" s="55"/>
      <c r="C11" s="55"/>
      <c r="D11" s="56"/>
    </row>
    <row r="12" ht="36" customHeight="1" spans="1:4">
      <c r="A12" s="61" t="s">
        <v>416</v>
      </c>
      <c r="B12" s="55">
        <f>SUM(B13:B15)</f>
        <v>9447</v>
      </c>
      <c r="C12" s="55">
        <f>SUM(C13:C15)</f>
        <v>8727</v>
      </c>
      <c r="D12" s="56"/>
    </row>
    <row r="13" ht="36" customHeight="1" spans="1:4">
      <c r="A13" s="60" t="s">
        <v>417</v>
      </c>
      <c r="B13" s="58">
        <v>9447</v>
      </c>
      <c r="C13" s="58">
        <v>8727</v>
      </c>
      <c r="D13" s="59"/>
    </row>
    <row r="14" ht="36" customHeight="1" spans="1:4">
      <c r="A14" s="60" t="s">
        <v>418</v>
      </c>
      <c r="B14" s="58"/>
      <c r="C14" s="58"/>
      <c r="D14" s="59"/>
    </row>
    <row r="15" ht="36" customHeight="1" spans="1:4">
      <c r="A15" s="60" t="s">
        <v>419</v>
      </c>
      <c r="B15" s="58">
        <v>0</v>
      </c>
      <c r="C15" s="58"/>
      <c r="D15" s="59"/>
    </row>
    <row r="16" ht="36" customHeight="1" spans="1:4">
      <c r="A16" s="61" t="s">
        <v>420</v>
      </c>
      <c r="B16" s="55">
        <f>SUM(B17:B20)</f>
        <v>0</v>
      </c>
      <c r="C16" s="55">
        <f>SUM(C17:C20)</f>
        <v>0</v>
      </c>
      <c r="D16" s="56"/>
    </row>
    <row r="17" ht="36" customHeight="1" spans="1:4">
      <c r="A17" s="60" t="s">
        <v>421</v>
      </c>
      <c r="B17" s="58"/>
      <c r="C17" s="58"/>
      <c r="D17" s="59"/>
    </row>
    <row r="18" ht="36" customHeight="1" spans="1:4">
      <c r="A18" s="60" t="s">
        <v>422</v>
      </c>
      <c r="B18" s="58"/>
      <c r="C18" s="58"/>
      <c r="D18" s="59"/>
    </row>
    <row r="19" ht="36" customHeight="1" spans="1:4">
      <c r="A19" s="60" t="s">
        <v>423</v>
      </c>
      <c r="B19" s="58"/>
      <c r="C19" s="58"/>
      <c r="D19" s="59"/>
    </row>
    <row r="20" ht="36" customHeight="1" spans="1:4">
      <c r="A20" s="57" t="s">
        <v>424</v>
      </c>
      <c r="B20" s="58"/>
      <c r="C20" s="58"/>
      <c r="D20" s="59"/>
    </row>
    <row r="21" ht="36" customHeight="1" spans="1:4">
      <c r="A21" s="61" t="s">
        <v>425</v>
      </c>
      <c r="B21" s="55">
        <f>SUM(B22,B24,B27)</f>
        <v>0</v>
      </c>
      <c r="C21" s="55">
        <f>SUM(C22,C24,C27)</f>
        <v>0</v>
      </c>
      <c r="D21" s="56"/>
    </row>
    <row r="22" ht="36" customHeight="1" spans="1:4">
      <c r="A22" s="60" t="s">
        <v>426</v>
      </c>
      <c r="B22" s="58"/>
      <c r="C22" s="58"/>
      <c r="D22" s="59"/>
    </row>
    <row r="23" ht="36" customHeight="1" spans="1:4">
      <c r="A23" s="57" t="s">
        <v>427</v>
      </c>
      <c r="B23" s="58"/>
      <c r="C23" s="58"/>
      <c r="D23" s="59"/>
    </row>
    <row r="24" ht="36" customHeight="1" spans="1:4">
      <c r="A24" s="60" t="s">
        <v>428</v>
      </c>
      <c r="B24" s="58"/>
      <c r="C24" s="58"/>
      <c r="D24" s="59"/>
    </row>
    <row r="25" ht="36" customHeight="1" spans="1:4">
      <c r="A25" s="60" t="s">
        <v>429</v>
      </c>
      <c r="B25" s="58"/>
      <c r="C25" s="58"/>
      <c r="D25" s="59"/>
    </row>
    <row r="26" ht="36" customHeight="1" spans="1:4">
      <c r="A26" s="60" t="s">
        <v>430</v>
      </c>
      <c r="B26" s="58"/>
      <c r="C26" s="58"/>
      <c r="D26" s="59"/>
    </row>
    <row r="27" ht="36" customHeight="1" spans="1:4">
      <c r="A27" s="60" t="s">
        <v>431</v>
      </c>
      <c r="B27" s="58"/>
      <c r="C27" s="58"/>
      <c r="D27" s="59"/>
    </row>
    <row r="28" ht="36" customHeight="1" spans="1:4">
      <c r="A28" s="60" t="s">
        <v>432</v>
      </c>
      <c r="B28" s="58"/>
      <c r="C28" s="58"/>
      <c r="D28" s="59"/>
    </row>
    <row r="29" ht="36" customHeight="1" spans="1:4">
      <c r="A29" s="60" t="s">
        <v>433</v>
      </c>
      <c r="B29" s="58"/>
      <c r="C29" s="58"/>
      <c r="D29" s="59"/>
    </row>
    <row r="30" ht="36" customHeight="1" spans="1:4">
      <c r="A30" s="60" t="s">
        <v>434</v>
      </c>
      <c r="B30" s="58"/>
      <c r="C30" s="58"/>
      <c r="D30" s="59"/>
    </row>
    <row r="31" ht="36" customHeight="1" spans="1:4">
      <c r="A31" s="62" t="s">
        <v>435</v>
      </c>
      <c r="B31" s="55">
        <f>SUM(B32)</f>
        <v>0</v>
      </c>
      <c r="C31" s="55">
        <f>SUM(C32)</f>
        <v>0</v>
      </c>
      <c r="D31" s="56"/>
    </row>
    <row r="32" ht="36" customHeight="1" spans="1:4">
      <c r="A32" s="63" t="s">
        <v>436</v>
      </c>
      <c r="B32" s="58"/>
      <c r="C32" s="58"/>
      <c r="D32" s="59"/>
    </row>
    <row r="33" ht="36" customHeight="1" spans="1:4">
      <c r="A33" s="63" t="s">
        <v>437</v>
      </c>
      <c r="B33" s="58"/>
      <c r="C33" s="58"/>
      <c r="D33" s="59"/>
    </row>
    <row r="34" ht="36" customHeight="1" spans="1:4">
      <c r="A34" s="62" t="s">
        <v>438</v>
      </c>
      <c r="B34" s="55">
        <f>SUM(B35)</f>
        <v>6000</v>
      </c>
      <c r="C34" s="55"/>
      <c r="D34" s="56"/>
    </row>
    <row r="35" ht="36" customHeight="1" spans="1:4">
      <c r="A35" s="63" t="s">
        <v>439</v>
      </c>
      <c r="B35" s="58">
        <v>6000</v>
      </c>
      <c r="C35" s="58"/>
      <c r="D35" s="59"/>
    </row>
    <row r="36" ht="36" customHeight="1" spans="1:4">
      <c r="A36" s="63" t="s">
        <v>440</v>
      </c>
      <c r="B36" s="58"/>
      <c r="C36" s="58"/>
      <c r="D36" s="59"/>
    </row>
    <row r="37" ht="36" customHeight="1" spans="1:4">
      <c r="A37" s="63" t="s">
        <v>441</v>
      </c>
      <c r="B37" s="58"/>
      <c r="C37" s="58"/>
      <c r="D37" s="59"/>
    </row>
    <row r="38" ht="36" customHeight="1" spans="1:4">
      <c r="A38" s="63" t="s">
        <v>442</v>
      </c>
      <c r="B38" s="58"/>
      <c r="C38" s="58"/>
      <c r="D38" s="59"/>
    </row>
    <row r="39" ht="36" customHeight="1" spans="1:4">
      <c r="A39" s="63" t="s">
        <v>443</v>
      </c>
      <c r="B39" s="58"/>
      <c r="C39" s="58"/>
      <c r="D39" s="59"/>
    </row>
    <row r="40" ht="36" customHeight="1" spans="1:4">
      <c r="A40" s="63" t="s">
        <v>444</v>
      </c>
      <c r="B40" s="58"/>
      <c r="C40" s="58"/>
      <c r="D40" s="59"/>
    </row>
    <row r="41" ht="36" customHeight="1" spans="1:4">
      <c r="A41" s="63" t="s">
        <v>445</v>
      </c>
      <c r="B41" s="58"/>
      <c r="C41" s="58"/>
      <c r="D41" s="59"/>
    </row>
    <row r="42" ht="36" customHeight="1" spans="1:4">
      <c r="A42" s="63" t="s">
        <v>446</v>
      </c>
      <c r="B42" s="58"/>
      <c r="C42" s="58"/>
      <c r="D42" s="59"/>
    </row>
    <row r="43" ht="36" customHeight="1" spans="1:4">
      <c r="A43" s="63" t="s">
        <v>447</v>
      </c>
      <c r="B43" s="58"/>
      <c r="C43" s="58"/>
      <c r="D43" s="59"/>
    </row>
    <row r="44" ht="36" customHeight="1" spans="1:4">
      <c r="A44" s="63" t="s">
        <v>448</v>
      </c>
      <c r="B44" s="58"/>
      <c r="C44" s="58"/>
      <c r="D44" s="59"/>
    </row>
    <row r="45" ht="36" customHeight="1" spans="1:4">
      <c r="A45" s="62" t="s">
        <v>449</v>
      </c>
      <c r="B45" s="55">
        <v>1162</v>
      </c>
      <c r="C45" s="55">
        <v>1334</v>
      </c>
      <c r="D45" s="56"/>
    </row>
    <row r="46" ht="36" customHeight="1" spans="1:4">
      <c r="A46" s="62" t="s">
        <v>450</v>
      </c>
      <c r="B46" s="55">
        <v>6</v>
      </c>
      <c r="C46" s="55"/>
      <c r="D46" s="56"/>
    </row>
    <row r="47" ht="36" customHeight="1" spans="1:4">
      <c r="A47" s="57"/>
      <c r="B47" s="58"/>
      <c r="C47" s="58"/>
      <c r="D47" s="59"/>
    </row>
    <row r="48" ht="36" customHeight="1" spans="1:4">
      <c r="A48" s="64" t="s">
        <v>451</v>
      </c>
      <c r="B48" s="55">
        <f>SUM(B4,B8,B11:B12,B16,B21,B31,B34,B45:B46)</f>
        <v>16615</v>
      </c>
      <c r="C48" s="55">
        <f>SUM(C4,C8,C11:C12,C16,C21,C31,C34,C45:C46)</f>
        <v>10061</v>
      </c>
      <c r="D48" s="56"/>
    </row>
    <row r="49" ht="36" customHeight="1" spans="1:4">
      <c r="A49" s="65" t="s">
        <v>68</v>
      </c>
      <c r="B49" s="55"/>
      <c r="C49" s="55"/>
      <c r="D49" s="56"/>
    </row>
    <row r="50" ht="36" customHeight="1" spans="1:4">
      <c r="A50" s="66" t="s">
        <v>452</v>
      </c>
      <c r="B50" s="58"/>
      <c r="C50" s="58"/>
      <c r="D50" s="59"/>
    </row>
    <row r="51" ht="36" customHeight="1" spans="1:4">
      <c r="A51" s="66" t="s">
        <v>453</v>
      </c>
      <c r="B51" s="58"/>
      <c r="C51" s="58"/>
      <c r="D51" s="59"/>
    </row>
    <row r="52" ht="36" customHeight="1" spans="1:4">
      <c r="A52" s="66" t="s">
        <v>454</v>
      </c>
      <c r="B52" s="58"/>
      <c r="C52" s="58"/>
      <c r="D52" s="59"/>
    </row>
    <row r="53" ht="36" customHeight="1" spans="1:4">
      <c r="A53" s="66" t="s">
        <v>455</v>
      </c>
      <c r="B53" s="58"/>
      <c r="C53" s="58"/>
      <c r="D53" s="59"/>
    </row>
    <row r="54" ht="36" customHeight="1" spans="1:4">
      <c r="A54" s="67" t="s">
        <v>456</v>
      </c>
      <c r="B54" s="58"/>
      <c r="C54" s="58"/>
      <c r="D54" s="56"/>
    </row>
    <row r="55" ht="36" customHeight="1" spans="1:4">
      <c r="A55" s="68" t="s">
        <v>457</v>
      </c>
      <c r="B55" s="55">
        <v>0</v>
      </c>
      <c r="C55" s="55"/>
      <c r="D55" s="59"/>
    </row>
    <row r="56" ht="36" customHeight="1" spans="1:4">
      <c r="A56" s="64" t="s">
        <v>75</v>
      </c>
      <c r="B56" s="55">
        <f>SUM(B48)</f>
        <v>16615</v>
      </c>
      <c r="C56" s="55">
        <f>SUM(C48)</f>
        <v>10061</v>
      </c>
      <c r="D56" s="56"/>
    </row>
  </sheetData>
  <autoFilter ref="A3:D56"/>
  <mergeCells count="1">
    <mergeCell ref="A1:D1"/>
  </mergeCells>
  <conditionalFormatting sqref="A54:G54">
    <cfRule type="expression" dxfId="91" priority="4" stopIfTrue="1">
      <formula>"len($A:$A)=3"</formula>
    </cfRule>
  </conditionalFormatting>
  <conditionalFormatting sqref="C54:G54">
    <cfRule type="expression" dxfId="92" priority="3" stopIfTrue="1">
      <formula>"len($A:$A)=3"</formula>
    </cfRule>
  </conditionalFormatting>
  <conditionalFormatting sqref="A55:G55">
    <cfRule type="expression" dxfId="93" priority="2" stopIfTrue="1">
      <formula>"len($A:$A)=3"</formula>
    </cfRule>
  </conditionalFormatting>
  <conditionalFormatting sqref="C55:G55">
    <cfRule type="expression" dxfId="94"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9"/>
  <sheetViews>
    <sheetView tabSelected="1" workbookViewId="0">
      <selection activeCell="D12" sqref="D12"/>
    </sheetView>
  </sheetViews>
  <sheetFormatPr defaultColWidth="10" defaultRowHeight="13.5" outlineLevelCol="6"/>
  <cols>
    <col min="1" max="1" width="24.625" style="1" customWidth="1"/>
    <col min="2" max="7" width="15.625" style="1" customWidth="1"/>
    <col min="8" max="8" width="9.76666666666667" style="1" customWidth="1"/>
    <col min="9" max="16384" width="10" style="1"/>
  </cols>
  <sheetData>
    <row r="1" s="1" customFormat="1" ht="30" customHeight="1" spans="1:1">
      <c r="A1" s="24"/>
    </row>
    <row r="2" s="1" customFormat="1" ht="14" customHeight="1" spans="1:7">
      <c r="A2" s="24"/>
      <c r="B2" s="24"/>
      <c r="C2" s="24"/>
      <c r="D2" s="24"/>
      <c r="E2" s="24"/>
      <c r="F2" s="24"/>
      <c r="G2" s="24"/>
    </row>
    <row r="3" s="1" customFormat="1" ht="33" customHeight="1" spans="1:7">
      <c r="A3" s="25"/>
      <c r="B3" s="25"/>
      <c r="C3" s="25"/>
      <c r="D3" s="25"/>
      <c r="E3" s="25"/>
      <c r="F3" s="25"/>
      <c r="G3" s="25"/>
    </row>
    <row r="4" s="1" customFormat="1" ht="28.6" customHeight="1" spans="1:7">
      <c r="A4" s="38" t="s">
        <v>458</v>
      </c>
      <c r="B4" s="38"/>
      <c r="C4" s="38"/>
      <c r="D4" s="38"/>
      <c r="E4" s="38"/>
      <c r="F4" s="38"/>
      <c r="G4" s="38"/>
    </row>
    <row r="5" s="1" customFormat="1" ht="16" customHeight="1" spans="1:7">
      <c r="A5" s="39"/>
      <c r="B5" s="39"/>
      <c r="C5" s="39"/>
      <c r="D5" s="39"/>
      <c r="E5" s="39"/>
      <c r="F5" s="39"/>
      <c r="G5" s="39"/>
    </row>
    <row r="6" s="1" customFormat="1" ht="21" customHeight="1" spans="1:7">
      <c r="A6" s="25"/>
      <c r="B6" s="25"/>
      <c r="F6" s="26" t="s">
        <v>459</v>
      </c>
      <c r="G6" s="26"/>
    </row>
    <row r="7" s="1" customFormat="1" ht="30" customHeight="1" spans="1:7">
      <c r="A7" s="32" t="s">
        <v>460</v>
      </c>
      <c r="B7" s="32" t="s">
        <v>461</v>
      </c>
      <c r="C7" s="32"/>
      <c r="D7" s="32"/>
      <c r="E7" s="32" t="s">
        <v>462</v>
      </c>
      <c r="F7" s="32"/>
      <c r="G7" s="32"/>
    </row>
    <row r="8" s="1" customFormat="1" ht="30" customHeight="1" spans="1:7">
      <c r="A8" s="32"/>
      <c r="B8" s="40"/>
      <c r="C8" s="32" t="s">
        <v>463</v>
      </c>
      <c r="D8" s="32" t="s">
        <v>464</v>
      </c>
      <c r="E8" s="40"/>
      <c r="F8" s="32" t="s">
        <v>463</v>
      </c>
      <c r="G8" s="32" t="s">
        <v>464</v>
      </c>
    </row>
    <row r="9" s="1" customFormat="1" ht="30" customHeight="1" spans="1:7">
      <c r="A9" s="32" t="s">
        <v>465</v>
      </c>
      <c r="B9" s="32" t="s">
        <v>466</v>
      </c>
      <c r="C9" s="32" t="s">
        <v>467</v>
      </c>
      <c r="D9" s="32" t="s">
        <v>468</v>
      </c>
      <c r="E9" s="32" t="s">
        <v>469</v>
      </c>
      <c r="F9" s="32" t="s">
        <v>470</v>
      </c>
      <c r="G9" s="32" t="s">
        <v>471</v>
      </c>
    </row>
    <row r="10" s="1" customFormat="1" ht="30" customHeight="1" spans="1:7">
      <c r="A10" s="33"/>
      <c r="B10" s="34">
        <v>10.3</v>
      </c>
      <c r="C10" s="34">
        <v>6.2</v>
      </c>
      <c r="D10" s="34">
        <v>4.1</v>
      </c>
      <c r="E10" s="34">
        <f>SUM(F10:G10)</f>
        <v>4.8546</v>
      </c>
      <c r="F10" s="34">
        <v>0.7546</v>
      </c>
      <c r="G10" s="34">
        <v>4.1</v>
      </c>
    </row>
    <row r="11" s="1" customFormat="1" ht="30" customHeight="1" spans="1:7">
      <c r="A11" s="33"/>
      <c r="B11" s="41"/>
      <c r="C11" s="41"/>
      <c r="D11" s="41"/>
      <c r="E11" s="41"/>
      <c r="F11" s="41"/>
      <c r="G11" s="41"/>
    </row>
    <row r="12" s="1" customFormat="1" ht="30" customHeight="1" spans="1:7">
      <c r="A12" s="33"/>
      <c r="B12" s="41"/>
      <c r="C12" s="41"/>
      <c r="D12" s="41"/>
      <c r="E12" s="41"/>
      <c r="F12" s="41"/>
      <c r="G12" s="41"/>
    </row>
    <row r="13" s="1" customFormat="1" ht="30" customHeight="1" spans="1:7">
      <c r="A13" s="33"/>
      <c r="B13" s="41"/>
      <c r="C13" s="41"/>
      <c r="D13" s="41"/>
      <c r="E13" s="41"/>
      <c r="F13" s="41"/>
      <c r="G13" s="41"/>
    </row>
    <row r="14" s="1" customFormat="1" ht="30" customHeight="1" spans="1:7">
      <c r="A14" s="42" t="s">
        <v>472</v>
      </c>
      <c r="B14" s="41"/>
      <c r="C14" s="41"/>
      <c r="D14" s="41"/>
      <c r="E14" s="41"/>
      <c r="F14" s="41"/>
      <c r="G14" s="41"/>
    </row>
    <row r="15" s="3" customFormat="1" ht="25" customHeight="1" spans="1:7">
      <c r="A15" s="37" t="s">
        <v>473</v>
      </c>
      <c r="B15" s="37"/>
      <c r="C15" s="37"/>
      <c r="D15" s="37"/>
      <c r="E15" s="37"/>
      <c r="F15" s="37"/>
      <c r="G15" s="37"/>
    </row>
    <row r="16" s="3" customFormat="1" ht="25" customHeight="1" spans="1:7">
      <c r="A16" s="37" t="s">
        <v>474</v>
      </c>
      <c r="B16" s="37"/>
      <c r="C16" s="37"/>
      <c r="D16" s="37"/>
      <c r="E16" s="37"/>
      <c r="F16" s="37"/>
      <c r="G16" s="37"/>
    </row>
    <row r="19" spans="1:1">
      <c r="A19" s="1" t="s">
        <v>474</v>
      </c>
    </row>
  </sheetData>
  <mergeCells count="8">
    <mergeCell ref="A4:G4"/>
    <mergeCell ref="A5:G5"/>
    <mergeCell ref="F6:G6"/>
    <mergeCell ref="B7:D7"/>
    <mergeCell ref="E7:G7"/>
    <mergeCell ref="A15:G15"/>
    <mergeCell ref="A16:G16"/>
    <mergeCell ref="A7:A8"/>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C12" sqref="C12"/>
    </sheetView>
  </sheetViews>
  <sheetFormatPr defaultColWidth="10" defaultRowHeight="13.5" outlineLevelCol="6"/>
  <cols>
    <col min="1" max="1" width="62.25" style="1" customWidth="1"/>
    <col min="2" max="3" width="28.625" style="1" customWidth="1"/>
    <col min="4" max="4" width="9.76666666666667" style="1" customWidth="1"/>
    <col min="5" max="16384" width="10" style="1"/>
  </cols>
  <sheetData>
    <row r="1" s="1" customFormat="1" ht="23" customHeight="1"/>
    <row r="2" s="1" customFormat="1" ht="14.3" customHeight="1" spans="1:1">
      <c r="A2" s="24"/>
    </row>
    <row r="3" s="1" customFormat="1" ht="28.6" customHeight="1" spans="1:3">
      <c r="A3" s="19" t="s">
        <v>475</v>
      </c>
      <c r="B3" s="19"/>
      <c r="C3" s="19"/>
    </row>
    <row r="4" s="1" customFormat="1" ht="27" customHeight="1" spans="1:3">
      <c r="A4" s="25"/>
      <c r="B4" s="25"/>
      <c r="C4" s="26" t="s">
        <v>459</v>
      </c>
    </row>
    <row r="5" s="30" customFormat="1" ht="24" customHeight="1" spans="1:3">
      <c r="A5" s="32" t="s">
        <v>476</v>
      </c>
      <c r="B5" s="32" t="s">
        <v>477</v>
      </c>
      <c r="C5" s="32" t="s">
        <v>478</v>
      </c>
    </row>
    <row r="6" s="30" customFormat="1" ht="32" customHeight="1" spans="1:3">
      <c r="A6" s="33" t="s">
        <v>479</v>
      </c>
      <c r="B6" s="34">
        <v>0.2</v>
      </c>
      <c r="C6" s="34">
        <v>0.2</v>
      </c>
    </row>
    <row r="7" s="30" customFormat="1" ht="32" customHeight="1" spans="1:3">
      <c r="A7" s="33" t="s">
        <v>480</v>
      </c>
      <c r="B7" s="34">
        <v>6.2</v>
      </c>
      <c r="C7" s="34">
        <v>6.2</v>
      </c>
    </row>
    <row r="8" s="30" customFormat="1" ht="32" customHeight="1" spans="1:3">
      <c r="A8" s="33" t="s">
        <v>481</v>
      </c>
      <c r="B8" s="34">
        <v>0.5</v>
      </c>
      <c r="C8" s="34">
        <v>0.5</v>
      </c>
    </row>
    <row r="9" s="30" customFormat="1" ht="30" customHeight="1" spans="1:3">
      <c r="A9" s="35" t="s">
        <v>482</v>
      </c>
      <c r="B9" s="34">
        <v>0.5</v>
      </c>
      <c r="C9" s="34">
        <v>0.5</v>
      </c>
    </row>
    <row r="10" s="30" customFormat="1" ht="32" customHeight="1" spans="1:3">
      <c r="A10" s="35" t="s">
        <v>483</v>
      </c>
      <c r="B10" s="34"/>
      <c r="C10" s="34"/>
    </row>
    <row r="11" s="30" customFormat="1" ht="32" customHeight="1" spans="1:3">
      <c r="A11" s="33" t="s">
        <v>484</v>
      </c>
      <c r="B11" s="34">
        <v>0.2</v>
      </c>
      <c r="C11" s="34">
        <v>0.2</v>
      </c>
    </row>
    <row r="12" s="30" customFormat="1" ht="32" customHeight="1" spans="1:3">
      <c r="A12" s="33" t="s">
        <v>485</v>
      </c>
      <c r="B12" s="34">
        <v>0.7</v>
      </c>
      <c r="C12" s="34">
        <v>0.7</v>
      </c>
    </row>
    <row r="13" s="30" customFormat="1" ht="32" customHeight="1" spans="1:3">
      <c r="A13" s="33" t="s">
        <v>486</v>
      </c>
      <c r="B13" s="34"/>
      <c r="C13" s="34"/>
    </row>
    <row r="14" s="30" customFormat="1" ht="32" customHeight="1" spans="1:3">
      <c r="A14" s="33" t="s">
        <v>487</v>
      </c>
      <c r="B14" s="34"/>
      <c r="C14" s="34"/>
    </row>
    <row r="15" s="31" customFormat="1" ht="56" customHeight="1" spans="1:7">
      <c r="A15" s="36" t="s">
        <v>488</v>
      </c>
      <c r="B15" s="36"/>
      <c r="C15" s="36"/>
      <c r="D15" s="37"/>
      <c r="E15" s="37"/>
      <c r="F15" s="37"/>
      <c r="G15" s="37"/>
    </row>
    <row r="16" s="1" customFormat="1" spans="1:3">
      <c r="A16" s="25"/>
      <c r="B16" s="25"/>
      <c r="C16" s="25"/>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12</vt:i4>
      </vt:variant>
    </vt:vector>
  </HeadingPairs>
  <TitlesOfParts>
    <vt:vector size="12" baseType="lpstr">
      <vt:lpstr>1-1一般公共预算收入情况表</vt:lpstr>
      <vt:lpstr>1-2一般公共预算支出情况表</vt:lpstr>
      <vt:lpstr>1-3一般公共预算支出情况表（公开到项级）</vt:lpstr>
      <vt:lpstr>1-4一般公共预算基本支出情况表（公开到款级）</vt:lpstr>
      <vt:lpstr>1-5“三公”经费预算财政拨款情况统计表</vt:lpstr>
      <vt:lpstr>2-1政府性基金预算收入情况表</vt:lpstr>
      <vt:lpstr>2-2政府性基金预算支出情况表（公开到项级）</vt:lpstr>
      <vt:lpstr>5-1   2020年地方政府债务限额及余额预算情况表</vt:lpstr>
      <vt:lpstr>5-2  2020年地方政府一般债务余额情况表</vt:lpstr>
      <vt:lpstr>5-3 2020年地方政府专项债务余额情况表</vt:lpstr>
      <vt:lpstr>5-4 地方政府债券发行及还本付息情况表</vt:lpstr>
      <vt:lpstr>5-5 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2020-01-17T09:59:00Z</cp:lastPrinted>
  <dcterms:modified xsi:type="dcterms:W3CDTF">2021-05-21T01:13:25Z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