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6"/>
  </bookViews>
  <sheets>
    <sheet name="公共财政收支总表" sheetId="1" r:id="rId1"/>
    <sheet name="转移收入表" sheetId="2" r:id="rId2"/>
    <sheet name="公共财政支出" sheetId="3" r:id="rId3"/>
    <sheet name="公共财政收支总表（市本级）" sheetId="4" r:id="rId4"/>
    <sheet name="公共财政支出（市本级）" sheetId="5" r:id="rId5"/>
    <sheet name="转移支出表（市本级）" sheetId="6" r:id="rId6"/>
    <sheet name="市对下转移支付表（分县区）" sheetId="7" r:id="rId7"/>
    <sheet name="市对下专项转移支付表（分项目、分县区）" sheetId="8" r:id="rId8"/>
    <sheet name="公共财政基本支出经济分类决算表（市本级）" sheetId="9" r:id="rId9"/>
    <sheet name="基金决算" sheetId="10" r:id="rId10"/>
    <sheet name="基金决算 (市本级)" sheetId="11" r:id="rId11"/>
    <sheet name="市对下政府性基金转移支付表（分项目）" sheetId="12" r:id="rId12"/>
    <sheet name="国有资本决算" sheetId="13" r:id="rId13"/>
    <sheet name="国有资本决算(市本级）" sheetId="14" r:id="rId14"/>
    <sheet name="社保基金" sheetId="15" r:id="rId15"/>
    <sheet name="社保基金（市本级）" sheetId="16" r:id="rId16"/>
    <sheet name="地方政府债务余额" sheetId="17" r:id="rId17"/>
    <sheet name="地方政府债务余额（市本级）" sheetId="18" r:id="rId18"/>
    <sheet name="地方政府专项债务分项目余额" sheetId="19" r:id="rId19"/>
    <sheet name="地方政府专项债务分项目余额 (市本级)" sheetId="20" r:id="rId20"/>
  </sheets>
  <definedNames>
    <definedName name="_xlfn.IFERROR" hidden="1">#NAME?</definedName>
    <definedName name="_xlnm.Print_Area" localSheetId="8">'公共财政基本支出经济分类决算表（市本级）'!$A$1:$C$104</definedName>
    <definedName name="_xlnm.Print_Area" localSheetId="2">'公共财政支出'!$A$1:$G$1120</definedName>
    <definedName name="_xlnm.Print_Area" localSheetId="11">'市对下政府性基金转移支付表（分项目）'!$A$1:$F$15</definedName>
  </definedNames>
  <calcPr fullCalcOnLoad="1"/>
</workbook>
</file>

<file path=xl/sharedStrings.xml><?xml version="1.0" encoding="utf-8"?>
<sst xmlns="http://schemas.openxmlformats.org/spreadsheetml/2006/main" count="3369" uniqueCount="1483">
  <si>
    <t>2017年度临沧市公共财政收支决算总表</t>
  </si>
  <si>
    <t>单位:万元</t>
  </si>
  <si>
    <t>收  入</t>
  </si>
  <si>
    <t>支  出</t>
  </si>
  <si>
    <t>预算科目</t>
  </si>
  <si>
    <t>预算数</t>
  </si>
  <si>
    <t>决算数</t>
  </si>
  <si>
    <t>决算数为预算数的%</t>
  </si>
  <si>
    <t>决算数为上年决算数的%</t>
  </si>
  <si>
    <t>一、税收收入</t>
  </si>
  <si>
    <t>其中：</t>
  </si>
  <si>
    <t>　　增值税</t>
  </si>
  <si>
    <t>一般公共服务支出</t>
  </si>
  <si>
    <t>　　营业税</t>
  </si>
  <si>
    <t>国防支出</t>
  </si>
  <si>
    <t>　　企业所得税</t>
  </si>
  <si>
    <t>公共安全支出</t>
  </si>
  <si>
    <t>　　企业所得税退税</t>
  </si>
  <si>
    <t>教育支出</t>
  </si>
  <si>
    <t>　　个人所得税</t>
  </si>
  <si>
    <t>科学技术支出</t>
  </si>
  <si>
    <t>　　资源税</t>
  </si>
  <si>
    <t>文化体育与传媒支出</t>
  </si>
  <si>
    <t>　　城市维护建设税</t>
  </si>
  <si>
    <t>社会保障和就业支出</t>
  </si>
  <si>
    <t>　　房产税</t>
  </si>
  <si>
    <t>医疗卫生与计划生育支出</t>
  </si>
  <si>
    <t>　　印花税</t>
  </si>
  <si>
    <t>节能环保支出</t>
  </si>
  <si>
    <t>　　城镇土地使用税</t>
  </si>
  <si>
    <t>城乡社区支出</t>
  </si>
  <si>
    <t>　　土地增值税</t>
  </si>
  <si>
    <t>农林水支出</t>
  </si>
  <si>
    <t>　　车船税</t>
  </si>
  <si>
    <t>交通运输支出</t>
  </si>
  <si>
    <t>　　耕地占用税</t>
  </si>
  <si>
    <t>资源勘探信息等支出</t>
  </si>
  <si>
    <t>　　契税</t>
  </si>
  <si>
    <t>商业服务业等支出</t>
  </si>
  <si>
    <t>　　烟叶税</t>
  </si>
  <si>
    <t>金融支出</t>
  </si>
  <si>
    <t>　　其他税收收入</t>
  </si>
  <si>
    <t>国土资源气象等支出</t>
  </si>
  <si>
    <t>二、非税收入</t>
  </si>
  <si>
    <t>住房保障支出</t>
  </si>
  <si>
    <t>　　专项收入</t>
  </si>
  <si>
    <t>粮油物资支出</t>
  </si>
  <si>
    <t>　　行政事业性收费收入</t>
  </si>
  <si>
    <t>预备费</t>
  </si>
  <si>
    <t>　　罚没收入</t>
  </si>
  <si>
    <t>债务付息支出</t>
  </si>
  <si>
    <t>　　国有资本经营收入</t>
  </si>
  <si>
    <t>债务发行费用支出</t>
  </si>
  <si>
    <t>　　国有资源(资产)有偿使用收入</t>
  </si>
  <si>
    <t>其他支出</t>
  </si>
  <si>
    <t xml:space="preserve">    捐赠收入</t>
  </si>
  <si>
    <t xml:space="preserve">    政府住房基金收入</t>
  </si>
  <si>
    <t>　　其他收入</t>
  </si>
  <si>
    <t>公共财政收入小计</t>
  </si>
  <si>
    <t>公共财政支出小计</t>
  </si>
  <si>
    <t>地方政府一般债务收入</t>
  </si>
  <si>
    <t>地方政府一般债券还本支出</t>
  </si>
  <si>
    <t>转移性收入</t>
  </si>
  <si>
    <t>转移性支出</t>
  </si>
  <si>
    <t>返还性收入</t>
  </si>
  <si>
    <t>一般性转移支付</t>
  </si>
  <si>
    <t>一般性转移支付收入</t>
  </si>
  <si>
    <t>一般性上解支出</t>
  </si>
  <si>
    <t>上级一般性补助收入</t>
  </si>
  <si>
    <t>专项转移支付</t>
  </si>
  <si>
    <t>专项转移支付收入</t>
  </si>
  <si>
    <t>专项上解支出</t>
  </si>
  <si>
    <t>上级专项补助收入</t>
  </si>
  <si>
    <t>年终结余</t>
  </si>
  <si>
    <t>上年结余收入</t>
  </si>
  <si>
    <t>安排预算稳定调节基金</t>
  </si>
  <si>
    <t>调入资金</t>
  </si>
  <si>
    <t>调入预算稳定调节基金</t>
  </si>
  <si>
    <t>接受其他地区援助收入</t>
  </si>
  <si>
    <t>收　入　合　计</t>
  </si>
  <si>
    <t>支出合计</t>
  </si>
  <si>
    <t>2017年度临沧市税收返还和转移支付收入决算表</t>
  </si>
  <si>
    <t>序号</t>
  </si>
  <si>
    <t>决算数为上年决算数的</t>
  </si>
  <si>
    <t>一、</t>
  </si>
  <si>
    <t>省返还我市税收收入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</si>
  <si>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所得税基数返还收入</t>
    </r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</si>
  <si>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</si>
  <si>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</si>
  <si>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</si>
  <si>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</si>
  <si>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其他税收返还收入</t>
  </si>
  <si>
    <t>二、</t>
  </si>
  <si>
    <t>省对我市转移支付收入</t>
  </si>
  <si>
    <t xml:space="preserve">    体制补助</t>
  </si>
  <si>
    <t xml:space="preserve">    均衡性转移支付</t>
  </si>
  <si>
    <t xml:space="preserve">    县级基本财力保障机制奖补资金</t>
  </si>
  <si>
    <t xml:space="preserve">    结算补助</t>
  </si>
  <si>
    <t xml:space="preserve">    资源枯竭型城市转移支付补助</t>
  </si>
  <si>
    <t xml:space="preserve">    企业事业单位划转补助</t>
  </si>
  <si>
    <t xml:space="preserve">    成品油税费改革转移支付补助</t>
  </si>
  <si>
    <t xml:space="preserve">    基层公检法司转移支付</t>
  </si>
  <si>
    <t xml:space="preserve">    城乡义务教育等转移支付</t>
  </si>
  <si>
    <t xml:space="preserve">    基本养老保险转移支付</t>
  </si>
  <si>
    <t xml:space="preserve">    城乡居民医疗保险转移支付</t>
  </si>
  <si>
    <t xml:space="preserve">    农村综合改革转移支付收入</t>
  </si>
  <si>
    <t xml:space="preserve">    产粮(油)大县奖励资金</t>
  </si>
  <si>
    <t xml:space="preserve">    重点生态功能区转移支付</t>
  </si>
  <si>
    <t xml:space="preserve">    固定数额补助收入</t>
  </si>
  <si>
    <t xml:space="preserve">    革命老区转移支付</t>
  </si>
  <si>
    <t xml:space="preserve">    民族地区转移支付</t>
  </si>
  <si>
    <t xml:space="preserve">    边疆地区转移支付</t>
  </si>
  <si>
    <t xml:space="preserve">    贫困地区转移支付</t>
  </si>
  <si>
    <t xml:space="preserve">    其他一般性转移支付</t>
  </si>
  <si>
    <t xml:space="preserve">    一般公共服务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</si>
  <si>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</si>
  <si>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</si>
  <si>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</si>
  <si>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</si>
  <si>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</si>
  <si>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</si>
  <si>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</si>
  <si>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</si>
  <si>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</si>
  <si>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</si>
  <si>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</si>
  <si>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</si>
  <si>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</si>
  <si>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</si>
  <si>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</si>
  <si>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</si>
  <si>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>三、</t>
  </si>
  <si>
    <t>上解上级支出</t>
  </si>
  <si>
    <t>四、</t>
  </si>
  <si>
    <t>省对临沧税收返还和转移支付收入</t>
  </si>
  <si>
    <t>2017年度临沧市公共财政支出决算表</t>
  </si>
  <si>
    <t>年初预算数</t>
  </si>
  <si>
    <t>调整预算数</t>
  </si>
  <si>
    <t>决算数为调整预算数的%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</si>
  <si>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</si>
  <si>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</si>
  <si>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</si>
  <si>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</si>
  <si>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</si>
  <si>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</si>
  <si>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</si>
  <si>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</si>
  <si>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</si>
  <si>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</si>
  <si>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</si>
  <si>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</si>
  <si>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</si>
  <si>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</si>
  <si>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</si>
  <si>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</si>
  <si>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</si>
  <si>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</si>
  <si>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</si>
  <si>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</si>
  <si>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</si>
  <si>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</si>
  <si>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</si>
  <si>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</si>
  <si>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</si>
  <si>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</si>
  <si>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</si>
  <si>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</si>
  <si>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</si>
  <si>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</si>
  <si>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</si>
  <si>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</si>
  <si>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</si>
  <si>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</si>
  <si>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</si>
  <si>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</si>
  <si>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</si>
  <si>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</si>
  <si>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</si>
  <si>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</si>
  <si>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</si>
  <si>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</si>
  <si>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</si>
  <si>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</si>
  <si>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</si>
  <si>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</si>
  <si>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</si>
  <si>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</si>
  <si>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</si>
  <si>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</si>
  <si>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</si>
  <si>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</si>
  <si>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</si>
  <si>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</si>
  <si>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</si>
  <si>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</si>
  <si>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</si>
  <si>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</si>
  <si>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</si>
  <si>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</si>
  <si>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</si>
  <si>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</si>
  <si>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</si>
  <si>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</si>
  <si>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</si>
  <si>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</si>
  <si>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</si>
  <si>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</si>
  <si>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</si>
  <si>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</si>
  <si>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</si>
  <si>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</si>
  <si>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</si>
  <si>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</si>
  <si>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</si>
  <si>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</si>
  <si>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</si>
  <si>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</si>
  <si>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</si>
  <si>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</si>
  <si>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</si>
  <si>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</si>
  <si>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</si>
  <si>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</si>
  <si>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</si>
  <si>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</si>
  <si>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</si>
  <si>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</si>
  <si>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</si>
  <si>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</si>
  <si>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</si>
  <si>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</si>
  <si>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</si>
  <si>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</si>
  <si>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</si>
  <si>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</si>
  <si>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</si>
  <si>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</si>
  <si>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</si>
  <si>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</si>
  <si>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</si>
  <si>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</si>
  <si>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</si>
  <si>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</si>
  <si>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</si>
  <si>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档案事务</t>
  </si>
  <si>
    <t xml:space="preserve">    档案馆</t>
  </si>
  <si>
    <t xml:space="preserve">    其他档案事务支出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</si>
  <si>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</si>
  <si>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</si>
  <si>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</si>
  <si>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</si>
  <si>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其他一般公共服务支出(款)</t>
  </si>
  <si>
    <t xml:space="preserve">  武装警察</t>
  </si>
  <si>
    <t xml:space="preserve">  公安</t>
  </si>
  <si>
    <t xml:space="preserve">  检察</t>
  </si>
  <si>
    <t xml:space="preserve">  法院</t>
  </si>
  <si>
    <t xml:space="preserve">  司法</t>
  </si>
  <si>
    <t xml:space="preserve">  缉私警察</t>
  </si>
  <si>
    <t xml:space="preserve">  其他公共安全支出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</si>
  <si>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</si>
  <si>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</si>
  <si>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</si>
  <si>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</si>
  <si>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</si>
  <si>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</si>
  <si>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</si>
  <si>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</si>
  <si>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</si>
  <si>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</si>
  <si>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</si>
  <si>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</si>
  <si>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</si>
  <si>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</si>
  <si>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</si>
  <si>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</si>
  <si>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</si>
  <si>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</si>
  <si>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</si>
  <si>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</si>
  <si>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</si>
  <si>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</si>
  <si>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</si>
  <si>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</si>
  <si>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</si>
  <si>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</si>
  <si>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</si>
  <si>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</si>
  <si>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</si>
  <si>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</si>
  <si>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</si>
  <si>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</si>
  <si>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</si>
  <si>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</si>
  <si>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</si>
  <si>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</si>
  <si>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</si>
  <si>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</si>
  <si>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</si>
  <si>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</si>
  <si>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</si>
  <si>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</si>
  <si>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</si>
  <si>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</si>
  <si>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</si>
  <si>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</si>
  <si>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</si>
  <si>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</si>
  <si>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</si>
  <si>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</si>
  <si>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</si>
  <si>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五、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</si>
  <si>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</si>
  <si>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</si>
  <si>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</si>
  <si>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</si>
  <si>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</si>
  <si>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</si>
  <si>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</si>
  <si>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</si>
  <si>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</si>
  <si>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</si>
  <si>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</si>
  <si>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</si>
  <si>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</si>
  <si>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</si>
  <si>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</si>
  <si>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</si>
  <si>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</si>
  <si>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</si>
  <si>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</si>
  <si>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</si>
  <si>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</si>
  <si>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</si>
  <si>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</si>
  <si>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</si>
  <si>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</si>
  <si>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</si>
  <si>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</si>
  <si>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</si>
  <si>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</si>
  <si>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</si>
  <si>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</si>
  <si>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</si>
  <si>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</si>
  <si>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</si>
  <si>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</si>
  <si>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</si>
  <si>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</si>
  <si>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</si>
  <si>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</si>
  <si>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</si>
  <si>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</si>
  <si>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</si>
  <si>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</si>
  <si>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</si>
  <si>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</si>
  <si>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</si>
  <si>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</si>
  <si>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</si>
  <si>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六、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</si>
  <si>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</si>
  <si>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</si>
  <si>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</si>
  <si>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</si>
  <si>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</si>
  <si>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</si>
  <si>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</si>
  <si>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</si>
  <si>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</si>
  <si>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</si>
  <si>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</si>
  <si>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</si>
  <si>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</si>
  <si>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</si>
  <si>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</si>
  <si>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</si>
  <si>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</si>
  <si>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</si>
  <si>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</si>
  <si>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</si>
  <si>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</si>
  <si>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</si>
  <si>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</si>
  <si>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</si>
  <si>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</si>
  <si>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</si>
  <si>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</si>
  <si>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</si>
  <si>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</si>
  <si>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</si>
  <si>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</si>
  <si>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</si>
  <si>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</si>
  <si>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</si>
  <si>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</si>
  <si>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</si>
  <si>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七、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</si>
  <si>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</si>
  <si>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</si>
  <si>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</si>
  <si>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</si>
  <si>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</si>
  <si>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</si>
  <si>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</si>
  <si>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</si>
  <si>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</si>
  <si>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</si>
  <si>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</si>
  <si>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</si>
  <si>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</si>
  <si>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</si>
  <si>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</si>
  <si>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</si>
  <si>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</si>
  <si>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</si>
  <si>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</si>
  <si>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</si>
  <si>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</si>
  <si>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</si>
  <si>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</si>
  <si>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</si>
  <si>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</si>
  <si>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</si>
  <si>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</si>
  <si>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</si>
  <si>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</si>
  <si>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</si>
  <si>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</si>
  <si>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</si>
  <si>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</si>
  <si>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</si>
  <si>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</si>
  <si>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</si>
  <si>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</si>
  <si>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</si>
  <si>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</si>
  <si>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</si>
  <si>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</si>
  <si>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</si>
  <si>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</si>
  <si>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</si>
  <si>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</si>
  <si>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</si>
  <si>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</si>
  <si>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</si>
  <si>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</si>
  <si>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</si>
  <si>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</si>
  <si>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</si>
  <si>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</si>
  <si>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</si>
  <si>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</si>
  <si>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</si>
  <si>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</si>
  <si>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</si>
  <si>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</si>
  <si>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</si>
  <si>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</si>
  <si>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</si>
  <si>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</si>
  <si>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</si>
  <si>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</si>
  <si>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</si>
  <si>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</si>
  <si>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</si>
  <si>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</si>
  <si>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</si>
  <si>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</si>
  <si>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</si>
  <si>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</si>
  <si>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</si>
  <si>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</si>
  <si>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</si>
  <si>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</si>
  <si>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</si>
  <si>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</si>
  <si>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</si>
  <si>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</si>
  <si>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</si>
  <si>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</si>
  <si>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</si>
  <si>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</si>
  <si>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</si>
  <si>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</si>
  <si>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</si>
  <si>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</si>
  <si>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</si>
  <si>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</si>
  <si>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</si>
  <si>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</si>
  <si>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</si>
  <si>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</si>
  <si>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</si>
  <si>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</si>
  <si>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</si>
  <si>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</si>
  <si>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</si>
  <si>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</si>
  <si>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八、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</si>
  <si>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</si>
  <si>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</si>
  <si>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</si>
  <si>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</si>
  <si>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</si>
  <si>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</si>
  <si>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</si>
  <si>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</si>
  <si>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</si>
  <si>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</si>
  <si>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</si>
  <si>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</si>
  <si>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</si>
  <si>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</si>
  <si>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</si>
  <si>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</si>
  <si>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</si>
  <si>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</si>
  <si>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</si>
  <si>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</si>
  <si>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</si>
  <si>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</si>
  <si>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</si>
  <si>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</si>
  <si>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</si>
  <si>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</si>
  <si>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</si>
  <si>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</si>
  <si>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</si>
  <si>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</si>
  <si>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</si>
  <si>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</si>
  <si>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</si>
  <si>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</si>
  <si>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</si>
  <si>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</si>
  <si>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</si>
  <si>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</si>
  <si>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</si>
  <si>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</si>
  <si>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</si>
  <si>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</si>
  <si>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</si>
  <si>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</si>
  <si>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</si>
  <si>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</si>
  <si>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</si>
  <si>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</si>
  <si>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</si>
  <si>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</si>
  <si>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财政对城镇职工基本医疗保险基金的补助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</si>
  <si>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</si>
  <si>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</si>
  <si>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</si>
  <si>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</si>
  <si>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</si>
  <si>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</si>
  <si>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</si>
  <si>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</si>
  <si>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</si>
  <si>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</si>
  <si>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</si>
  <si>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</si>
  <si>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</si>
  <si>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>九、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</si>
  <si>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</si>
  <si>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</si>
  <si>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</si>
  <si>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</si>
  <si>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</si>
  <si>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</si>
  <si>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</si>
  <si>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</si>
  <si>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</si>
  <si>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</si>
  <si>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</si>
  <si>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</si>
  <si>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</si>
  <si>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</si>
  <si>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</si>
  <si>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</si>
  <si>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</si>
  <si>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</si>
  <si>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</si>
  <si>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</si>
  <si>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</si>
  <si>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</si>
  <si>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</si>
  <si>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</si>
  <si>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</si>
  <si>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</si>
  <si>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</si>
  <si>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</si>
  <si>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</si>
  <si>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</si>
  <si>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</si>
  <si>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</si>
  <si>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</si>
  <si>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</si>
  <si>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</si>
  <si>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</si>
  <si>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</si>
  <si>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</si>
  <si>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</si>
  <si>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</si>
  <si>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</si>
  <si>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</si>
  <si>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</si>
  <si>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</si>
  <si>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</si>
  <si>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</si>
  <si>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</si>
  <si>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</si>
  <si>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</si>
  <si>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</si>
  <si>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</si>
  <si>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</si>
  <si>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</si>
  <si>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</si>
  <si>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</si>
  <si>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</si>
  <si>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</si>
  <si>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</si>
  <si>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</si>
  <si>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</si>
  <si>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</si>
  <si>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</si>
  <si>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</si>
  <si>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</si>
  <si>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</si>
  <si>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</si>
  <si>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</si>
  <si>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</si>
  <si>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十、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</si>
  <si>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</si>
  <si>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</si>
  <si>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</si>
  <si>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</si>
  <si>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</si>
  <si>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</si>
  <si>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</si>
  <si>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</si>
  <si>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</si>
  <si>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</si>
  <si>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</si>
  <si>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</si>
  <si>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</si>
  <si>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</si>
  <si>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</si>
  <si>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</si>
  <si>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</si>
  <si>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</si>
  <si>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</si>
  <si>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</si>
  <si>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十一、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</si>
  <si>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</si>
  <si>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</si>
  <si>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</si>
  <si>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</si>
  <si>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</si>
  <si>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</si>
  <si>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</si>
  <si>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</si>
  <si>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</si>
  <si>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</si>
  <si>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</si>
  <si>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</si>
  <si>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</si>
  <si>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</si>
  <si>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</si>
  <si>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</si>
  <si>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</si>
  <si>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</si>
  <si>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</si>
  <si>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</si>
  <si>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</si>
  <si>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</si>
  <si>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</si>
  <si>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</si>
  <si>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</si>
  <si>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</si>
  <si>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</si>
  <si>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</si>
  <si>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</si>
  <si>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</si>
  <si>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</si>
  <si>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</si>
  <si>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</si>
  <si>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</si>
  <si>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</si>
  <si>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</si>
  <si>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</si>
  <si>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</si>
  <si>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</si>
  <si>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</si>
  <si>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</si>
  <si>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</si>
  <si>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</si>
  <si>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</si>
  <si>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</si>
  <si>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</si>
  <si>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</si>
  <si>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</si>
  <si>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</si>
  <si>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</si>
  <si>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</si>
  <si>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</si>
  <si>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</si>
  <si>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</si>
  <si>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</si>
  <si>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</si>
  <si>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</si>
  <si>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</si>
  <si>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</si>
  <si>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</si>
  <si>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</si>
  <si>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</si>
  <si>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</si>
  <si>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</si>
  <si>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</si>
  <si>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</si>
  <si>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</si>
  <si>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</si>
  <si>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</si>
  <si>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</si>
  <si>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</si>
  <si>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</si>
  <si>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</si>
  <si>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</si>
  <si>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</si>
  <si>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</si>
  <si>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</si>
  <si>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</si>
  <si>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</si>
  <si>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</si>
  <si>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</si>
  <si>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</si>
  <si>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</si>
  <si>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</si>
  <si>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</si>
  <si>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</si>
  <si>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</si>
  <si>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</si>
  <si>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</si>
  <si>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</si>
  <si>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</si>
  <si>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</si>
  <si>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</si>
  <si>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</si>
  <si>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</si>
  <si>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</si>
  <si>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</si>
  <si>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</si>
  <si>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</si>
  <si>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</si>
  <si>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</si>
  <si>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</si>
  <si>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</si>
  <si>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</si>
  <si>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</si>
  <si>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</si>
  <si>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</si>
  <si>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</si>
  <si>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</si>
  <si>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</si>
  <si>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</si>
  <si>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</si>
  <si>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十二、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</si>
  <si>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</si>
  <si>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</si>
  <si>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</si>
  <si>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</si>
  <si>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</si>
  <si>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</si>
  <si>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</si>
  <si>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</si>
  <si>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</si>
  <si>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</si>
  <si>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</si>
  <si>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</si>
  <si>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</si>
  <si>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</si>
  <si>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</si>
  <si>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</si>
  <si>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</si>
  <si>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</si>
  <si>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</si>
  <si>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</si>
  <si>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</si>
  <si>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</si>
  <si>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</si>
  <si>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</si>
  <si>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</si>
  <si>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</si>
  <si>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</si>
  <si>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</si>
  <si>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</si>
  <si>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</si>
  <si>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</si>
  <si>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</si>
  <si>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</si>
  <si>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</si>
  <si>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</si>
  <si>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</si>
  <si>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</si>
  <si>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</si>
  <si>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</si>
  <si>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</si>
  <si>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</si>
  <si>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</si>
  <si>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</si>
  <si>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</si>
  <si>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</si>
  <si>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</si>
  <si>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</si>
  <si>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</si>
  <si>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</si>
  <si>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</si>
  <si>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十三、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</si>
  <si>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</si>
  <si>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</si>
  <si>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</si>
  <si>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</si>
  <si>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</si>
  <si>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</si>
  <si>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</si>
  <si>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</si>
  <si>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</si>
  <si>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</si>
  <si>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</si>
  <si>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</si>
  <si>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</si>
  <si>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</si>
  <si>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</si>
  <si>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</si>
  <si>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</si>
  <si>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</si>
  <si>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</si>
  <si>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</si>
  <si>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</si>
  <si>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</si>
  <si>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</si>
  <si>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</si>
  <si>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</si>
  <si>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</si>
  <si>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</si>
  <si>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</si>
  <si>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</si>
  <si>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</si>
  <si>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</si>
  <si>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</si>
  <si>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</si>
  <si>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</si>
  <si>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</si>
  <si>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</si>
  <si>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</si>
  <si>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</si>
  <si>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</si>
  <si>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</si>
  <si>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</si>
  <si>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</si>
  <si>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</si>
  <si>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</si>
  <si>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</si>
  <si>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</si>
  <si>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</si>
  <si>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</si>
  <si>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</si>
  <si>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</si>
  <si>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</si>
  <si>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</si>
  <si>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</si>
  <si>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十四、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</si>
  <si>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</si>
  <si>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</si>
  <si>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</si>
  <si>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</si>
  <si>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</si>
  <si>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</si>
  <si>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</si>
  <si>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</si>
  <si>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</si>
  <si>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</si>
  <si>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</si>
  <si>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</si>
  <si>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</si>
  <si>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</si>
  <si>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</si>
  <si>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</si>
  <si>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十五、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</si>
  <si>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</si>
  <si>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</si>
  <si>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</si>
  <si>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</si>
  <si>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</si>
  <si>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</si>
  <si>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</si>
  <si>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</si>
  <si>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</si>
  <si>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</si>
  <si>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</si>
  <si>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</si>
  <si>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</si>
  <si>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</si>
  <si>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</si>
  <si>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</si>
  <si>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</si>
  <si>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</si>
  <si>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</si>
  <si>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</si>
  <si>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</si>
  <si>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</si>
  <si>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</si>
  <si>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</si>
  <si>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十六、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</si>
  <si>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</si>
  <si>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</si>
  <si>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</si>
  <si>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</si>
  <si>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</si>
  <si>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</si>
  <si>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</si>
  <si>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</si>
  <si>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</si>
  <si>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十七、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</si>
  <si>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</si>
  <si>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</si>
  <si>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</si>
  <si>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</si>
  <si>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</si>
  <si>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</si>
  <si>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</si>
  <si>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</si>
  <si>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</si>
  <si>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</si>
  <si>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</si>
  <si>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</si>
  <si>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</si>
  <si>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</si>
  <si>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</si>
  <si>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</si>
  <si>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</si>
  <si>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</si>
  <si>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</si>
  <si>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</si>
  <si>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</si>
  <si>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</si>
  <si>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</si>
  <si>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</si>
  <si>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</si>
  <si>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</si>
  <si>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</si>
  <si>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</si>
  <si>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</si>
  <si>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</si>
  <si>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</si>
  <si>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</si>
  <si>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</si>
  <si>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</si>
  <si>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</si>
  <si>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</si>
  <si>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</si>
  <si>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</si>
  <si>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</si>
  <si>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</si>
  <si>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</si>
  <si>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</si>
  <si>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</si>
  <si>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</si>
  <si>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</si>
  <si>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</si>
  <si>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</si>
  <si>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</si>
  <si>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</si>
  <si>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</si>
  <si>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</si>
  <si>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</si>
  <si>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</si>
  <si>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</si>
  <si>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</si>
  <si>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</si>
  <si>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</si>
  <si>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</si>
  <si>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</si>
  <si>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</si>
  <si>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</si>
  <si>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十八、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</si>
  <si>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</si>
  <si>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</si>
  <si>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</si>
  <si>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</si>
  <si>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</si>
  <si>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</si>
  <si>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</si>
  <si>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</si>
  <si>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</si>
  <si>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</si>
  <si>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</si>
  <si>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</si>
  <si>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</si>
  <si>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</si>
  <si>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</si>
  <si>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</si>
  <si>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</si>
  <si>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十九、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</si>
  <si>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</si>
  <si>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</si>
  <si>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</si>
  <si>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</si>
  <si>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</si>
  <si>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</si>
  <si>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</si>
  <si>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</si>
  <si>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</si>
  <si>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</si>
  <si>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</si>
  <si>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</si>
  <si>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</si>
  <si>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</si>
  <si>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</si>
  <si>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</si>
  <si>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</si>
  <si>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</si>
  <si>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</si>
  <si>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</si>
  <si>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</si>
  <si>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</si>
  <si>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</si>
  <si>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</si>
  <si>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</si>
  <si>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</si>
  <si>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</si>
  <si>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</si>
  <si>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</si>
  <si>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</si>
  <si>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</si>
  <si>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</si>
  <si>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</si>
  <si>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</si>
  <si>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</si>
  <si>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</si>
  <si>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</si>
  <si>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</si>
  <si>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</si>
  <si>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</si>
  <si>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</si>
  <si>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</si>
  <si>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</si>
  <si>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</si>
  <si>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</si>
  <si>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二十、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</si>
  <si>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</si>
  <si>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</si>
  <si>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</si>
  <si>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</si>
  <si>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</si>
  <si>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二十一、</t>
  </si>
  <si>
    <t xml:space="preserve">  地方政府一般债务发行费用支出</t>
  </si>
  <si>
    <t>二十二、</t>
  </si>
  <si>
    <t>其他支出(类)</t>
  </si>
  <si>
    <t xml:space="preserve">  其他支出(款)</t>
  </si>
  <si>
    <t xml:space="preserve">    其他支出(项)</t>
  </si>
  <si>
    <t>本 年 支 出 合 计</t>
  </si>
  <si>
    <t>2017年度临沧市本级公共财政收支决算总表</t>
  </si>
  <si>
    <t>　　政府住房基金收入</t>
  </si>
  <si>
    <t>公共财政收入</t>
  </si>
  <si>
    <t>本年支出小计</t>
  </si>
  <si>
    <t>其中：新增一般债券收入</t>
  </si>
  <si>
    <t>其中：置换一般债券还本支出</t>
  </si>
  <si>
    <t xml:space="preserve">      置换一般债券收入</t>
  </si>
  <si>
    <t>地方政府一般债券转贷支出</t>
  </si>
  <si>
    <t>其中：新增一般债券转贷支出</t>
  </si>
  <si>
    <t xml:space="preserve">      置换一般债券转贷支出</t>
  </si>
  <si>
    <t>返还性支出</t>
  </si>
  <si>
    <t>下级一般性上解收入</t>
  </si>
  <si>
    <t>补助下级一般性转移支付</t>
  </si>
  <si>
    <t>下级专项上解收入</t>
  </si>
  <si>
    <t>补助下级专项支出</t>
  </si>
  <si>
    <t>收入合计</t>
  </si>
  <si>
    <t>2017年度临沧市本级公共财政支出决算表</t>
  </si>
  <si>
    <t>单位：万元</t>
  </si>
  <si>
    <t>序 号</t>
  </si>
  <si>
    <t>项               目</t>
  </si>
  <si>
    <t xml:space="preserve">  补充全国社会保障基金</t>
  </si>
  <si>
    <t xml:space="preserve">    用一般公共预算补充基金</t>
  </si>
  <si>
    <t>2017年度临沧市本级税收返还和转移支付支出决算表</t>
  </si>
  <si>
    <t>市级对下级税收返还性支出</t>
  </si>
  <si>
    <t>市级对下级一般性转移支付支出</t>
  </si>
  <si>
    <t xml:space="preserve">    体制补助支出</t>
  </si>
  <si>
    <t xml:space="preserve">    均衡性转移支付支出</t>
  </si>
  <si>
    <t xml:space="preserve">    县级基本财力保障机制奖补资金支出</t>
  </si>
  <si>
    <t xml:space="preserve">    结算补助支出</t>
  </si>
  <si>
    <t xml:space="preserve">    资源枯竭型城市转移支付补助支出</t>
  </si>
  <si>
    <t xml:space="preserve">    企业事业单位划转补助支出</t>
  </si>
  <si>
    <t xml:space="preserve">    成品油税费改革转移支付补助支出</t>
  </si>
  <si>
    <t xml:space="preserve">    基层公检法司转移支付支出</t>
  </si>
  <si>
    <t xml:space="preserve">    城乡义务教育等转移支付支出</t>
  </si>
  <si>
    <t xml:space="preserve">    基本养老保险转移支付支出</t>
  </si>
  <si>
    <t xml:space="preserve">    城乡居民医疗保险转移支付支出</t>
  </si>
  <si>
    <t xml:space="preserve">    农村综合改革转移支付收入支出</t>
  </si>
  <si>
    <t xml:space="preserve">    产粮(油)大县奖励资金支出</t>
  </si>
  <si>
    <t xml:space="preserve">    重点生态功能区转移支付支出</t>
  </si>
  <si>
    <t xml:space="preserve">    固定数额补助收入支出</t>
  </si>
  <si>
    <t xml:space="preserve">    革命老区转移支付支出</t>
  </si>
  <si>
    <t xml:space="preserve">    民族地区转移支付支出</t>
  </si>
  <si>
    <t xml:space="preserve">    边疆地区转移支付支出</t>
  </si>
  <si>
    <t xml:space="preserve">    贫困地区转移支付支出</t>
  </si>
  <si>
    <t xml:space="preserve">    其他一般性转移支付支出</t>
  </si>
  <si>
    <t>市级对下级专项转移支付支出</t>
  </si>
  <si>
    <t xml:space="preserve">   其中：</t>
  </si>
  <si>
    <t xml:space="preserve">    其他支出</t>
  </si>
  <si>
    <t>市级对下级税返和转移补助支出合计：</t>
  </si>
  <si>
    <t>2017年度临沧市对下税收返还和转移支付分地区决算表</t>
  </si>
  <si>
    <t xml:space="preserve">                                    </t>
  </si>
  <si>
    <t xml:space="preserve">    单位:万元</t>
  </si>
  <si>
    <t>地  区</t>
  </si>
  <si>
    <t>一般性转移支付支出</t>
  </si>
  <si>
    <t>专项转移支付支出</t>
  </si>
  <si>
    <t>工业园区</t>
  </si>
  <si>
    <t>边合区</t>
  </si>
  <si>
    <t>凤庆县</t>
  </si>
  <si>
    <t>云县</t>
  </si>
  <si>
    <t>临翔区</t>
  </si>
  <si>
    <t>永德县</t>
  </si>
  <si>
    <t>镇康县</t>
  </si>
  <si>
    <t>双江县</t>
  </si>
  <si>
    <t>耿马县</t>
  </si>
  <si>
    <t>沧源县</t>
  </si>
  <si>
    <t>合  计</t>
  </si>
  <si>
    <t>2017年度临沧市对下专项转移支付分县区</t>
  </si>
  <si>
    <t>小  计</t>
  </si>
  <si>
    <t>2017年度临沧市本级
一般公共预算基本支出经济分类决算表（试编）</t>
  </si>
  <si>
    <t xml:space="preserve">                                                                        单位:万元</t>
  </si>
  <si>
    <t>项  目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</si>
  <si>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</si>
  <si>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</si>
  <si>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</si>
  <si>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</si>
  <si>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</si>
  <si>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</si>
  <si>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</si>
  <si>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</si>
  <si>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</si>
  <si>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</si>
  <si>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</si>
  <si>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</si>
  <si>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</si>
  <si>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</si>
  <si>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</si>
  <si>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</si>
  <si>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</si>
  <si>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</si>
  <si>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</si>
  <si>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</si>
  <si>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</si>
  <si>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</si>
  <si>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</si>
  <si>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</si>
  <si>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</si>
  <si>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</si>
  <si>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</si>
  <si>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</si>
  <si>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</si>
  <si>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</si>
  <si>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</si>
  <si>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</si>
  <si>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</si>
  <si>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</si>
  <si>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</si>
  <si>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</si>
  <si>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</si>
  <si>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</si>
  <si>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</si>
  <si>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</si>
  <si>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</si>
  <si>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</si>
  <si>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</si>
  <si>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</si>
  <si>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</si>
  <si>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</si>
  <si>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</si>
  <si>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</si>
  <si>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</si>
  <si>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</si>
  <si>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</si>
  <si>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</si>
  <si>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</si>
  <si>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</si>
  <si>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</si>
  <si>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</si>
  <si>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</si>
  <si>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</si>
  <si>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</si>
  <si>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</si>
  <si>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 xml:space="preserve">  不同级政府间转移性支出</t>
  </si>
  <si>
    <t xml:space="preserve">  同级政府间转移性支出</t>
  </si>
  <si>
    <t>债务利息支出</t>
  </si>
  <si>
    <t xml:space="preserve">  国内债务付息</t>
  </si>
  <si>
    <t xml:space="preserve">  国外债务付息</t>
  </si>
  <si>
    <t>基本建设支出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</si>
  <si>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</si>
  <si>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</si>
  <si>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</si>
  <si>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</si>
  <si>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</si>
  <si>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</si>
  <si>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</si>
  <si>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</si>
  <si>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</si>
  <si>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</si>
  <si>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>其他资本性支出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</si>
  <si>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</si>
  <si>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</si>
  <si>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</si>
  <si>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</si>
  <si>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</si>
  <si>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</si>
  <si>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 xml:space="preserve">  预备费</t>
  </si>
  <si>
    <t xml:space="preserve">  预留</t>
  </si>
  <si>
    <t xml:space="preserve">  对社会保险基金补助</t>
  </si>
  <si>
    <t xml:space="preserve">  赠与</t>
  </si>
  <si>
    <t xml:space="preserve">  贷款转贷</t>
  </si>
  <si>
    <t>一般公共预算基本支出</t>
  </si>
  <si>
    <t>2017年临沧市政府性基金收支决算表</t>
  </si>
  <si>
    <t>收                          入</t>
  </si>
  <si>
    <t>支                          出</t>
  </si>
  <si>
    <t>项          目</t>
  </si>
  <si>
    <t>一、农网还贷资金收入</t>
  </si>
  <si>
    <t>一、农网还贷资金支出</t>
  </si>
  <si>
    <t>二、山西省煤炭可持续发展基金收入</t>
  </si>
  <si>
    <t>二、山西省煤炭可持续发展基金支出</t>
  </si>
  <si>
    <t>三、海南省高等级公路车辆通行附加费收入</t>
  </si>
  <si>
    <t>三、民航发展基金支出</t>
  </si>
  <si>
    <t>四、转让政府还贷道路收费权收入</t>
  </si>
  <si>
    <t>四、海南省高等级公路车辆通行附加费支出</t>
  </si>
  <si>
    <t>五、港口建设费收入</t>
  </si>
  <si>
    <t>五、转让政府还贷道路收费权支出</t>
  </si>
  <si>
    <t>六、散装水泥专项资金收入</t>
  </si>
  <si>
    <t>六、港口建设费及对应专项债务收入安排的支出</t>
  </si>
  <si>
    <t>七、新型墙体材料专项基金收入</t>
  </si>
  <si>
    <t>七、散装水泥专项资金及对应专项债务收入安排的支出</t>
  </si>
  <si>
    <t>八、旅游发展基金收入</t>
  </si>
  <si>
    <t>八、新型墙体材料专项基金及对应专项债务收入安排的支出</t>
  </si>
  <si>
    <t>九、文化事业建设费收入</t>
  </si>
  <si>
    <t>九、旅游发展基金支出</t>
  </si>
  <si>
    <t>十、地方教育附加收入</t>
  </si>
  <si>
    <t>十、文化事业建设费支出</t>
  </si>
  <si>
    <t>十一、国家电影事业发展专项资金收入</t>
  </si>
  <si>
    <t>十一、地方教育附加支出</t>
  </si>
  <si>
    <t>十二、新菜地开发建设基金收入</t>
  </si>
  <si>
    <t>十二、国家电影事业发展专项资金及对应专项债务收入安排的支出</t>
  </si>
  <si>
    <t>十三、新增建设用地土地有偿使用费收入</t>
  </si>
  <si>
    <t>十三、新菜地开发建设基金及对应专项债务收入安排的支出</t>
  </si>
  <si>
    <t>十四、育林基金收入</t>
  </si>
  <si>
    <t>十四、新增建设用地土地有偿使用费及对应专项债务收入安排的支出</t>
  </si>
  <si>
    <t>十五、森林植被恢复费</t>
  </si>
  <si>
    <t>十五、育林基金支出</t>
  </si>
  <si>
    <t>十六、地方水利建设基金收入</t>
  </si>
  <si>
    <t>十六、森林植被恢复费</t>
  </si>
  <si>
    <t>十七、南水北调工程基金收入</t>
  </si>
  <si>
    <t>十七、地方水利建设基金支出</t>
  </si>
  <si>
    <t>十八、残疾人就业保障金收入</t>
  </si>
  <si>
    <t>十八、南水北调工程基金支出</t>
  </si>
  <si>
    <t>十九、政府住房基金收入</t>
  </si>
  <si>
    <t>十九、残疾人就业保障金支出</t>
  </si>
  <si>
    <t>二十、城市公用事业附加收入</t>
  </si>
  <si>
    <t>二十、政府住房基金支出</t>
  </si>
  <si>
    <t>二十一、国有土地使用权出让收入</t>
  </si>
  <si>
    <t>二十一、城市公用事业附加及对应专项债务收入安排的支出</t>
  </si>
  <si>
    <t>二十二、国有土地收益基金收入</t>
  </si>
  <si>
    <t>二十二、国有土地使用权出让收入及对应专项债务收入安排的支出</t>
  </si>
  <si>
    <t>二十三、农业土地开发资金收入</t>
  </si>
  <si>
    <t>二十三、国有土地收益基金及对应专项债务收入安排的支出</t>
  </si>
  <si>
    <t>二十四、大中型水库库区基金收入</t>
  </si>
  <si>
    <t>二十四、农业土地开发资金及对应专项债务收入安排的支出</t>
  </si>
  <si>
    <t>二十五、彩票公益金收入</t>
  </si>
  <si>
    <t>二十五、大中型水库移民后期扶持基金支出</t>
  </si>
  <si>
    <t>二十六、城市基础设施配套费收入</t>
  </si>
  <si>
    <t>二十六、大中型水库库区基金及对应专项债务收入安排的支出</t>
  </si>
  <si>
    <t>二十七、小型水库移民扶助基金收入</t>
  </si>
  <si>
    <t>二十七、三峡水库库区基金支出</t>
  </si>
  <si>
    <t>二十八、国有重大水利工程建设基金收入</t>
  </si>
  <si>
    <t>二十八、彩票公益金及对应专项债务收入安排的支出</t>
  </si>
  <si>
    <t>二十九、车辆通行费</t>
  </si>
  <si>
    <t>二十九、城市基础设施配套费及对应专项债务收入安排的支出</t>
  </si>
  <si>
    <t>三十、船舶港务费</t>
  </si>
  <si>
    <t>三十、小型水库移民扶助基金及对应专项债务收入安排的支出</t>
  </si>
  <si>
    <t>三十一、国家重大水利工程建设基金及对应专项债务收入安排的支出</t>
  </si>
  <si>
    <t>三十二、大中型水库移民后期扶持基金收入</t>
  </si>
  <si>
    <t>三十二、车辆通行费及对应专项债务收入安排的支出</t>
  </si>
  <si>
    <t>三十三、可再生能源电价附加收入</t>
  </si>
  <si>
    <t>三十三、船舶港务费支出</t>
  </si>
  <si>
    <t>三十四、民航发展基金收入</t>
  </si>
  <si>
    <t>三十四、无线电频率占用费安排的支出</t>
  </si>
  <si>
    <t>三十五、污水处理费收入</t>
  </si>
  <si>
    <t>三十五、污水处理费及对应专项债务收入安排的支出</t>
  </si>
  <si>
    <t>三十六、彩票发行机构和彩票销售机构的业务费用</t>
  </si>
  <si>
    <t>三十六、彩票发行销售机构业务费安排的支出</t>
  </si>
  <si>
    <t>三十七、其他政府性基金收入</t>
  </si>
  <si>
    <t>三十五、可再生能源电价附加收入安排的支出</t>
  </si>
  <si>
    <t>三十六、其他政府性基金支出</t>
  </si>
  <si>
    <t>三十七、债务付息支出</t>
  </si>
  <si>
    <t>三十八、债务发行费用支出</t>
  </si>
  <si>
    <t>收入小计</t>
  </si>
  <si>
    <t>支出小计</t>
  </si>
  <si>
    <t>地方政府专项债务收入</t>
  </si>
  <si>
    <t>地方政府专项还本支出</t>
  </si>
  <si>
    <t>上级补助收入</t>
  </si>
  <si>
    <t>上解支出</t>
  </si>
  <si>
    <t>下级上解收入</t>
  </si>
  <si>
    <t>补助支出</t>
  </si>
  <si>
    <t>调出资金</t>
  </si>
  <si>
    <t>2017年临沧市本级政府性基金收支决算表</t>
  </si>
  <si>
    <t>预算数
(调整预算数)</t>
  </si>
  <si>
    <t>二十八、国家重大水利工程建设基金收入</t>
  </si>
  <si>
    <t>三十一、无线电频率占用费</t>
  </si>
  <si>
    <t>三十七、可再生能源电价附加收入安排的支出</t>
  </si>
  <si>
    <t>三十八、其他政府性基金支出</t>
  </si>
  <si>
    <t>地方政府专项债务转贷支出</t>
  </si>
  <si>
    <t>补助收入</t>
  </si>
  <si>
    <t>上解收入</t>
  </si>
  <si>
    <t>2017年度临沧市对下政府性基金转移支付支出决算表</t>
  </si>
  <si>
    <t xml:space="preserve">                                                             单位：万元</t>
  </si>
  <si>
    <t>项   目</t>
  </si>
  <si>
    <t>为上年决算数的%</t>
  </si>
  <si>
    <t>一、国家电影事业发展专项资金相关支出</t>
  </si>
  <si>
    <t>二、大中型水库移民后期扶持基金支出</t>
  </si>
  <si>
    <t>三、可再生能源电价附加收入安排的支出</t>
  </si>
  <si>
    <t>四、国有土地使用权出让收入安排的支出</t>
  </si>
  <si>
    <t>五、农业土地开发资金相关支出</t>
  </si>
  <si>
    <t>六、大中型水库库区基金相关支出</t>
  </si>
  <si>
    <t>七、国家重大水利工程建设相关支出</t>
  </si>
  <si>
    <t>八、新型墙体材料专项基金相关支出</t>
  </si>
  <si>
    <t>十、彩票发行销售机构业务费安排的支出</t>
  </si>
  <si>
    <t>十一、彩票公益金相关支出</t>
  </si>
  <si>
    <t>临沧市对下政府性基金转移支付合计</t>
  </si>
  <si>
    <t>2017年度临沧市国有资本经营收支决算明细表</t>
  </si>
  <si>
    <t xml:space="preserve">    利润收入</t>
  </si>
  <si>
    <t xml:space="preserve">      石油石化企业利润收入</t>
  </si>
  <si>
    <t xml:space="preserve">      电力企业利润收入</t>
  </si>
  <si>
    <t xml:space="preserve">    国有资本经营预算补充社保基金支出</t>
  </si>
  <si>
    <t xml:space="preserve">      电信企业利润收入</t>
  </si>
  <si>
    <t>国有资本经营预算支出</t>
  </si>
  <si>
    <t xml:space="preserve">      煤炭企业利润收入</t>
  </si>
  <si>
    <t>　解决历史遗留问题及改革成本支出</t>
  </si>
  <si>
    <t xml:space="preserve">      有色冶金采掘企业利润收入</t>
  </si>
  <si>
    <t>　　厂办大集体改革支出</t>
  </si>
  <si>
    <t xml:space="preserve">      钢铁企业利润收入</t>
  </si>
  <si>
    <t>　　"三供一业"移交补助支出</t>
  </si>
  <si>
    <t xml:space="preserve">      化工企业利润收入</t>
  </si>
  <si>
    <t>　　国有企业办职教幼教补助支出</t>
  </si>
  <si>
    <t xml:space="preserve">      运输企业利润收入</t>
  </si>
  <si>
    <t>　　国有企业办公共服务机构移交补助支出</t>
  </si>
  <si>
    <t xml:space="preserve">      电子企业利润收入</t>
  </si>
  <si>
    <t>　　国有企业退休人员社会化管理补助支出</t>
  </si>
  <si>
    <t xml:space="preserve">      机械企业利润收入</t>
  </si>
  <si>
    <t>　　国有企业棚户区改造支出</t>
  </si>
  <si>
    <t xml:space="preserve">      投资服务企业利润收入</t>
  </si>
  <si>
    <t>　　国有企业改革成本支出</t>
  </si>
  <si>
    <t xml:space="preserve">      纺织轻工企业利润收入</t>
  </si>
  <si>
    <t>　　离休干部医药费补助支出</t>
  </si>
  <si>
    <t xml:space="preserve">      贸易企业利润收入</t>
  </si>
  <si>
    <t>　　其他解决历史遗留问题及改革成本支出</t>
  </si>
  <si>
    <t xml:space="preserve">      建筑施工企业利润收入</t>
  </si>
  <si>
    <t>　国有企业资本金注入</t>
  </si>
  <si>
    <t xml:space="preserve">      房地产企业利润收入</t>
  </si>
  <si>
    <t>　　国有经济结构调整支出</t>
  </si>
  <si>
    <t xml:space="preserve">      建材企业利润收入</t>
  </si>
  <si>
    <t>　　公益性设施投资支出</t>
  </si>
  <si>
    <t xml:space="preserve">      境外企业利润收入</t>
  </si>
  <si>
    <t>　　前瞻性战略性产业发展支出</t>
  </si>
  <si>
    <t xml:space="preserve">      对外合作企业利润收入</t>
  </si>
  <si>
    <t>　　生态环境保护支出</t>
  </si>
  <si>
    <t xml:space="preserve">      医药企业利润收入</t>
  </si>
  <si>
    <t>　　支持科技进步支出</t>
  </si>
  <si>
    <t xml:space="preserve">      农林牧渔企业利润收入</t>
  </si>
  <si>
    <t>　　保障国家经济安全支出</t>
  </si>
  <si>
    <t xml:space="preserve">      邮政企业利润收入</t>
  </si>
  <si>
    <t>　　对外投资合作支出</t>
  </si>
  <si>
    <t xml:space="preserve">      军工企业利润收入</t>
  </si>
  <si>
    <t>　　其他国有企业资本金注入</t>
  </si>
  <si>
    <t xml:space="preserve">      转制科研院所利润收入</t>
  </si>
  <si>
    <t>　国有企业政策性补贴(款)</t>
  </si>
  <si>
    <t xml:space="preserve">      地质勘查企业利润收入</t>
  </si>
  <si>
    <t>　　国有企业政策性补贴(项)</t>
  </si>
  <si>
    <t xml:space="preserve">      卫生体育福利企业利润收入</t>
  </si>
  <si>
    <t>　金融国有资本经营预算支出</t>
  </si>
  <si>
    <t xml:space="preserve">      教育文化广播企业利润收入</t>
  </si>
  <si>
    <t>　　资本性支出</t>
  </si>
  <si>
    <t xml:space="preserve">      科学研究企业利润收入</t>
  </si>
  <si>
    <t>　　改革性支出</t>
  </si>
  <si>
    <t xml:space="preserve">      机关社团所属企业利润收入</t>
  </si>
  <si>
    <t>　　其他金融国有资本经营预算支出</t>
  </si>
  <si>
    <t xml:space="preserve">      金融企业利润收入</t>
  </si>
  <si>
    <t>　其他国有资本经营预算支出(款)</t>
  </si>
  <si>
    <t xml:space="preserve">      其他国有资本经营预算企业利润收入</t>
  </si>
  <si>
    <t>　　其他国有资本经营预算支出(项)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</si>
  <si>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</si>
  <si>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</si>
  <si>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</si>
  <si>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</si>
  <si>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</si>
  <si>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</si>
  <si>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</si>
  <si>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</si>
  <si>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</si>
  <si>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</si>
  <si>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</si>
  <si>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</si>
  <si>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</si>
  <si>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</si>
  <si>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</si>
  <si>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</si>
  <si>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本 年 收 入 小 计</t>
  </si>
  <si>
    <t>本 年 支 出 小 计</t>
  </si>
  <si>
    <t>补助下级支出</t>
  </si>
  <si>
    <t>上年结转收入</t>
  </si>
  <si>
    <t>结转下年支出</t>
  </si>
  <si>
    <t>本年收入合计</t>
  </si>
  <si>
    <t>本年支出合计</t>
  </si>
  <si>
    <t>2017年度临沧市本级国有资本经营收支决算明细表</t>
  </si>
  <si>
    <t>2017年度临沧市社会保险基金收支情况表</t>
  </si>
  <si>
    <r>
      <t>项</t>
    </r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目</t>
    </r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</si>
  <si>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</si>
  <si>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</si>
  <si>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</si>
  <si>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</si>
  <si>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</si>
  <si>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</si>
  <si>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</si>
  <si>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</si>
  <si>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</si>
  <si>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>一、收入</t>
  </si>
  <si>
    <r>
      <t xml:space="preserve">   </t>
    </r>
    <r>
      <rPr>
        <sz val="10"/>
        <rFont val="宋体"/>
        <family val="0"/>
      </rPr>
      <t>其中:保险费收入</t>
    </r>
  </si>
  <si>
    <r>
      <t xml:space="preserve">        </t>
    </r>
    <r>
      <rPr>
        <sz val="10"/>
        <rFont val="宋体"/>
        <family val="0"/>
      </rPr>
      <t>利息收入</t>
    </r>
  </si>
  <si>
    <r>
      <t xml:space="preserve">        </t>
    </r>
    <r>
      <rPr>
        <sz val="10"/>
        <rFont val="宋体"/>
        <family val="0"/>
      </rPr>
      <t>财政补贴收入</t>
    </r>
  </si>
  <si>
    <r>
      <t xml:space="preserve">        </t>
    </r>
    <r>
      <rPr>
        <sz val="10"/>
        <rFont val="宋体"/>
        <family val="0"/>
      </rPr>
      <t>委托投资收益</t>
    </r>
  </si>
  <si>
    <r>
      <t xml:space="preserve">        </t>
    </r>
    <r>
      <rPr>
        <sz val="10"/>
        <rFont val="宋体"/>
        <family val="0"/>
      </rPr>
      <t>其他收入</t>
    </r>
  </si>
  <si>
    <r>
      <t xml:space="preserve">        </t>
    </r>
    <r>
      <rPr>
        <sz val="10"/>
        <rFont val="宋体"/>
        <family val="0"/>
      </rPr>
      <t>转移收入</t>
    </r>
  </si>
  <si>
    <t>二、支出</t>
  </si>
  <si>
    <r>
      <t xml:space="preserve">   </t>
    </r>
    <r>
      <rPr>
        <sz val="10"/>
        <rFont val="宋体"/>
        <family val="0"/>
      </rPr>
      <t>其中:社会保险待遇支出</t>
    </r>
  </si>
  <si>
    <r>
      <t xml:space="preserve">        </t>
    </r>
    <r>
      <rPr>
        <sz val="10"/>
        <rFont val="宋体"/>
        <family val="0"/>
      </rPr>
      <t>其他支出</t>
    </r>
  </si>
  <si>
    <r>
      <t xml:space="preserve">        </t>
    </r>
    <r>
      <rPr>
        <sz val="10"/>
        <rFont val="宋体"/>
        <family val="0"/>
      </rPr>
      <t>转移支出</t>
    </r>
  </si>
  <si>
    <t>三、本年收支结余</t>
  </si>
  <si>
    <t>四、年末滚存结余</t>
  </si>
  <si>
    <t>2017年度临沧市本级社会保险基金收支情况表</t>
  </si>
  <si>
    <t>2017年度临沧市地方政府债务余额情况表</t>
  </si>
  <si>
    <t>项目</t>
  </si>
  <si>
    <t>一般债务</t>
  </si>
  <si>
    <t>专项债务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</si>
  <si>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</si>
  <si>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</si>
  <si>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</si>
  <si>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</si>
  <si>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</si>
  <si>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</si>
  <si>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</si>
  <si>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</si>
  <si>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</si>
  <si>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</si>
  <si>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</si>
  <si>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</si>
  <si>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</si>
  <si>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2017年度临沧市本级地方政府债务余额情况表</t>
  </si>
  <si>
    <t>2017年度临沧市地方政府专项债务分项目余额情况表</t>
  </si>
  <si>
    <t>政府性基金</t>
  </si>
  <si>
    <t>国家电影事业发展专项资金</t>
  </si>
  <si>
    <t>小型水库移民扶助基金</t>
  </si>
  <si>
    <t>国有土地使用权出让</t>
  </si>
  <si>
    <t>城市公用事业附加</t>
  </si>
  <si>
    <t>国有土地收益基金</t>
  </si>
  <si>
    <t>农业土地开发资金</t>
  </si>
  <si>
    <t>城市基础设施配套费</t>
  </si>
  <si>
    <t>污水处理费</t>
  </si>
  <si>
    <t>大中型水库库区基金</t>
  </si>
  <si>
    <t>国家重大水利工程建设基金</t>
  </si>
  <si>
    <t>海南省高等级公路车辆通行附加费</t>
  </si>
  <si>
    <t>车辆通行费</t>
  </si>
  <si>
    <t>港口建设费</t>
  </si>
  <si>
    <t>新型墙体材料专项基金</t>
  </si>
  <si>
    <t>彩票公益金</t>
  </si>
  <si>
    <t>其他政府性基金</t>
  </si>
  <si>
    <t>2017年度临沧市本级地方政府专项债务分项目余额情况表</t>
  </si>
  <si>
    <t>备注：市本级无相关支出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</si>
</sst>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_ "/>
    <numFmt numFmtId="179" formatCode="#,##0_);[Red]\(#,##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9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1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11" fillId="7" borderId="0" applyNumberFormat="0" applyBorder="0" applyAlignment="0" applyProtection="0"/>
    <xf numFmtId="0" fontId="13" fillId="0" borderId="5" applyNumberFormat="0" applyFill="0" applyAlignment="0" applyProtection="0"/>
    <xf numFmtId="0" fontId="11" fillId="7" borderId="0" applyNumberFormat="0" applyBorder="0" applyAlignment="0" applyProtection="0"/>
    <xf numFmtId="0" fontId="24" fillId="7" borderId="6" applyNumberFormat="0" applyAlignment="0" applyProtection="0"/>
    <xf numFmtId="0" fontId="0" fillId="11" borderId="0" applyNumberFormat="0" applyBorder="0" applyAlignment="0" applyProtection="0"/>
    <xf numFmtId="0" fontId="18" fillId="7" borderId="1" applyNumberFormat="0" applyAlignment="0" applyProtection="0"/>
    <xf numFmtId="0" fontId="14" fillId="12" borderId="7" applyNumberFormat="0" applyAlignment="0" applyProtection="0"/>
    <xf numFmtId="0" fontId="0" fillId="3" borderId="0" applyNumberFormat="0" applyBorder="0" applyAlignment="0" applyProtection="0"/>
    <xf numFmtId="0" fontId="11" fillId="13" borderId="0" applyNumberFormat="0" applyBorder="0" applyAlignment="0" applyProtection="0"/>
    <xf numFmtId="0" fontId="20" fillId="0" borderId="8" applyNumberFormat="0" applyFill="0" applyAlignment="0" applyProtection="0"/>
    <xf numFmtId="0" fontId="5" fillId="0" borderId="9" applyNumberFormat="0" applyFill="0" applyAlignment="0" applyProtection="0"/>
    <xf numFmtId="0" fontId="0" fillId="14" borderId="0" applyNumberFormat="0" applyBorder="0" applyAlignment="0" applyProtection="0"/>
    <xf numFmtId="0" fontId="27" fillId="5" borderId="0" applyNumberFormat="0" applyBorder="0" applyAlignment="0" applyProtection="0"/>
    <xf numFmtId="0" fontId="11" fillId="15" borderId="0" applyNumberFormat="0" applyBorder="0" applyAlignment="0" applyProtection="0"/>
    <xf numFmtId="0" fontId="16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10" borderId="0" applyNumberFormat="0" applyBorder="0" applyAlignment="0" applyProtection="0"/>
    <xf numFmtId="0" fontId="11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1" fillId="21" borderId="0" applyNumberFormat="0" applyBorder="0" applyAlignment="0" applyProtection="0"/>
    <xf numFmtId="0" fontId="11" fillId="18" borderId="0" applyNumberFormat="0" applyBorder="0" applyAlignment="0" applyProtection="0"/>
    <xf numFmtId="0" fontId="11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1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1" fillId="4" borderId="0" applyNumberFormat="0" applyBorder="0" applyAlignment="0" applyProtection="0"/>
    <xf numFmtId="0" fontId="0" fillId="11" borderId="0" applyNumberFormat="0" applyBorder="0" applyAlignment="0" applyProtection="0"/>
    <xf numFmtId="0" fontId="11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23" borderId="0" applyNumberFormat="0" applyBorder="0" applyAlignment="0" applyProtection="0"/>
    <xf numFmtId="0" fontId="11" fillId="15" borderId="0" applyNumberFormat="0" applyBorder="0" applyAlignment="0" applyProtection="0"/>
    <xf numFmtId="0" fontId="11" fillId="24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" fillId="0" borderId="0">
      <alignment/>
      <protection/>
    </xf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6" borderId="0" applyNumberFormat="0" applyBorder="0" applyAlignment="0" applyProtection="0"/>
    <xf numFmtId="43" fontId="0" fillId="0" borderId="0" applyFont="0" applyFill="0" applyBorder="0" applyAlignment="0" applyProtection="0"/>
  </cellStyleXfs>
  <cellXfs count="20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3" fontId="3" fillId="0" borderId="17" xfId="0" applyNumberFormat="1" applyFont="1" applyFill="1" applyBorder="1" applyAlignment="1" applyProtection="1">
      <alignment horizontal="right" vertical="center"/>
      <protection/>
    </xf>
    <xf numFmtId="176" fontId="3" fillId="0" borderId="13" xfId="26" applyNumberFormat="1" applyFont="1" applyFill="1" applyBorder="1" applyAlignment="1" applyProtection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3" fontId="3" fillId="27" borderId="13" xfId="0" applyNumberFormat="1" applyFont="1" applyFill="1" applyBorder="1" applyAlignment="1" applyProtection="1">
      <alignment horizontal="right"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0" fillId="0" borderId="13" xfId="0" applyFill="1" applyBorder="1" applyAlignment="1">
      <alignment/>
    </xf>
    <xf numFmtId="0" fontId="3" fillId="0" borderId="14" xfId="0" applyNumberFormat="1" applyFont="1" applyFill="1" applyBorder="1" applyAlignment="1" applyProtection="1">
      <alignment vertical="center"/>
      <protection/>
    </xf>
    <xf numFmtId="3" fontId="3" fillId="0" borderId="20" xfId="0" applyNumberFormat="1" applyFont="1" applyFill="1" applyBorder="1" applyAlignment="1" applyProtection="1">
      <alignment horizontal="right" vertical="center"/>
      <protection/>
    </xf>
    <xf numFmtId="0" fontId="3" fillId="0" borderId="21" xfId="0" applyNumberFormat="1" applyFont="1" applyFill="1" applyBorder="1" applyAlignment="1" applyProtection="1">
      <alignment vertical="center"/>
      <protection/>
    </xf>
    <xf numFmtId="3" fontId="3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22" xfId="0" applyNumberFormat="1" applyFont="1" applyFill="1" applyBorder="1" applyAlignment="1" applyProtection="1">
      <alignment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23" xfId="0" applyNumberFormat="1" applyFont="1" applyFill="1" applyBorder="1" applyAlignment="1" applyProtection="1">
      <alignment vertical="center"/>
      <protection/>
    </xf>
    <xf numFmtId="3" fontId="3" fillId="0" borderId="23" xfId="0" applyNumberFormat="1" applyFont="1" applyFill="1" applyBorder="1" applyAlignment="1" applyProtection="1">
      <alignment horizontal="right" vertical="center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3" fillId="0" borderId="24" xfId="0" applyNumberFormat="1" applyFont="1" applyFill="1" applyBorder="1" applyAlignment="1" applyProtection="1">
      <alignment vertical="center"/>
      <protection/>
    </xf>
    <xf numFmtId="3" fontId="3" fillId="0" borderId="24" xfId="0" applyNumberFormat="1" applyFont="1" applyFill="1" applyBorder="1" applyAlignment="1" applyProtection="1">
      <alignment horizontal="right" vertical="center"/>
      <protection/>
    </xf>
    <xf numFmtId="3" fontId="3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horizontal="right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3" fontId="4" fillId="0" borderId="19" xfId="0" applyNumberFormat="1" applyFont="1" applyFill="1" applyBorder="1" applyAlignment="1" applyProtection="1">
      <alignment horizontal="right" vertical="center"/>
      <protection/>
    </xf>
    <xf numFmtId="176" fontId="4" fillId="0" borderId="13" xfId="26" applyNumberFormat="1" applyFont="1" applyFill="1" applyBorder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77" fontId="3" fillId="0" borderId="13" xfId="0" applyNumberFormat="1" applyFont="1" applyFill="1" applyBorder="1" applyAlignment="1" applyProtection="1">
      <alignment vertical="center"/>
      <protection/>
    </xf>
    <xf numFmtId="10" fontId="3" fillId="0" borderId="13" xfId="0" applyNumberFormat="1" applyFont="1" applyFill="1" applyBorder="1" applyAlignment="1" applyProtection="1">
      <alignment vertical="center"/>
      <protection/>
    </xf>
    <xf numFmtId="177" fontId="4" fillId="0" borderId="13" xfId="0" applyNumberFormat="1" applyFont="1" applyFill="1" applyBorder="1" applyAlignment="1" applyProtection="1">
      <alignment vertical="center"/>
      <protection/>
    </xf>
    <xf numFmtId="10" fontId="4" fillId="0" borderId="13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" fillId="28" borderId="0" xfId="0" applyNumberFormat="1" applyFont="1" applyFill="1" applyAlignment="1" applyProtection="1">
      <alignment horizontal="center" vertical="center"/>
      <protection/>
    </xf>
    <xf numFmtId="0" fontId="3" fillId="28" borderId="0" xfId="0" applyNumberFormat="1" applyFont="1" applyFill="1" applyBorder="1" applyAlignment="1" applyProtection="1">
      <alignment horizontal="right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28" borderId="13" xfId="0" applyNumberFormat="1" applyFont="1" applyFill="1" applyBorder="1" applyAlignment="1" applyProtection="1">
      <alignment horizontal="center" vertical="center" wrapText="1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176" fontId="3" fillId="0" borderId="17" xfId="26" applyNumberFormat="1" applyFont="1" applyFill="1" applyBorder="1" applyAlignment="1" applyProtection="1">
      <alignment horizontal="right" vertical="center"/>
      <protection/>
    </xf>
    <xf numFmtId="3" fontId="3" fillId="28" borderId="13" xfId="0" applyNumberFormat="1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>
      <alignment vertical="center"/>
    </xf>
    <xf numFmtId="3" fontId="3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3" xfId="0" applyFont="1" applyBorder="1" applyAlignment="1">
      <alignment vertical="center"/>
    </xf>
    <xf numFmtId="3" fontId="3" fillId="0" borderId="19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>
      <alignment horizontal="center"/>
    </xf>
    <xf numFmtId="176" fontId="4" fillId="0" borderId="17" xfId="26" applyNumberFormat="1" applyFont="1" applyFill="1" applyBorder="1" applyAlignment="1" applyProtection="1">
      <alignment horizontal="right" vertical="center"/>
      <protection/>
    </xf>
    <xf numFmtId="0" fontId="4" fillId="28" borderId="13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176" fontId="3" fillId="28" borderId="13" xfId="26" applyNumberFormat="1" applyFont="1" applyFill="1" applyBorder="1" applyAlignment="1" applyProtection="1">
      <alignment horizontal="right" vertical="center"/>
      <protection/>
    </xf>
    <xf numFmtId="176" fontId="4" fillId="28" borderId="13" xfId="26" applyNumberFormat="1" applyFont="1" applyFill="1" applyBorder="1" applyAlignment="1" applyProtection="1">
      <alignment horizontal="right" vertical="center"/>
      <protection/>
    </xf>
    <xf numFmtId="0" fontId="4" fillId="28" borderId="0" xfId="0" applyFont="1" applyFill="1" applyAlignment="1">
      <alignment horizontal="center"/>
    </xf>
    <xf numFmtId="3" fontId="4" fillId="0" borderId="0" xfId="0" applyNumberFormat="1" applyFont="1" applyFill="1" applyAlignment="1" applyProtection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horizontal="center" vertical="center"/>
      <protection/>
    </xf>
    <xf numFmtId="176" fontId="4" fillId="28" borderId="0" xfId="26" applyNumberFormat="1" applyFont="1" applyFill="1" applyAlignment="1" applyProtection="1">
      <alignment horizontal="right" vertical="center"/>
      <protection/>
    </xf>
    <xf numFmtId="176" fontId="6" fillId="0" borderId="13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176" fontId="3" fillId="28" borderId="0" xfId="26" applyNumberFormat="1" applyFont="1" applyFill="1" applyBorder="1" applyAlignment="1" applyProtection="1">
      <alignment horizontal="right" vertical="center"/>
      <protection/>
    </xf>
    <xf numFmtId="176" fontId="4" fillId="28" borderId="0" xfId="26" applyNumberFormat="1" applyFont="1" applyFill="1" applyBorder="1" applyAlignment="1" applyProtection="1">
      <alignment horizontal="right" vertical="center"/>
      <protection/>
    </xf>
    <xf numFmtId="0" fontId="4" fillId="28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176" fontId="4" fillId="28" borderId="0" xfId="26" applyNumberFormat="1" applyFont="1" applyFill="1" applyBorder="1" applyAlignment="1" applyProtection="1">
      <alignment horizontal="right" vertical="center"/>
      <protection/>
    </xf>
    <xf numFmtId="0" fontId="2" fillId="28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 horizontal="center" vertical="center"/>
    </xf>
    <xf numFmtId="49" fontId="3" fillId="0" borderId="14" xfId="87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177" fontId="3" fillId="0" borderId="13" xfId="9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Alignment="1" applyProtection="1">
      <alignment horizontal="center" vertical="center"/>
      <protection/>
    </xf>
    <xf numFmtId="0" fontId="3" fillId="28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/>
      <protection locked="0"/>
    </xf>
    <xf numFmtId="3" fontId="3" fillId="29" borderId="13" xfId="0" applyNumberFormat="1" applyFont="1" applyFill="1" applyBorder="1" applyAlignment="1">
      <alignment horizontal="right" vertical="center"/>
    </xf>
    <xf numFmtId="3" fontId="3" fillId="29" borderId="1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28" borderId="0" xfId="0" applyNumberFormat="1" applyFont="1" applyFill="1" applyAlignment="1" applyProtection="1">
      <alignment vertical="center"/>
      <protection/>
    </xf>
    <xf numFmtId="0" fontId="4" fillId="28" borderId="13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left" vertical="center"/>
      <protection/>
    </xf>
    <xf numFmtId="0" fontId="0" fillId="28" borderId="0" xfId="0" applyFill="1" applyAlignment="1">
      <alignment/>
    </xf>
    <xf numFmtId="0" fontId="0" fillId="0" borderId="0" xfId="0" applyFill="1" applyBorder="1" applyAlignment="1">
      <alignment/>
    </xf>
    <xf numFmtId="0" fontId="0" fillId="28" borderId="13" xfId="0" applyFill="1" applyBorder="1" applyAlignment="1">
      <alignment horizontal="center"/>
    </xf>
    <xf numFmtId="0" fontId="3" fillId="28" borderId="13" xfId="0" applyNumberFormat="1" applyFont="1" applyFill="1" applyBorder="1" applyAlignment="1" applyProtection="1">
      <alignment horizontal="center" vertical="center"/>
      <protection/>
    </xf>
    <xf numFmtId="0" fontId="5" fillId="28" borderId="13" xfId="0" applyFont="1" applyFill="1" applyBorder="1" applyAlignment="1">
      <alignment horizontal="center"/>
    </xf>
    <xf numFmtId="3" fontId="4" fillId="28" borderId="13" xfId="0" applyNumberFormat="1" applyFont="1" applyFill="1" applyBorder="1" applyAlignment="1" applyProtection="1">
      <alignment horizontal="left" vertical="center"/>
      <protection/>
    </xf>
    <xf numFmtId="176" fontId="6" fillId="28" borderId="13" xfId="26" applyNumberFormat="1" applyFont="1" applyFill="1" applyBorder="1" applyAlignment="1">
      <alignment/>
    </xf>
    <xf numFmtId="0" fontId="0" fillId="28" borderId="13" xfId="0" applyFill="1" applyBorder="1" applyAlignment="1">
      <alignment/>
    </xf>
    <xf numFmtId="0" fontId="3" fillId="28" borderId="13" xfId="0" applyNumberFormat="1" applyFont="1" applyFill="1" applyBorder="1" applyAlignment="1" applyProtection="1">
      <alignment vertical="center"/>
      <protection/>
    </xf>
    <xf numFmtId="0" fontId="4" fillId="28" borderId="13" xfId="0" applyNumberFormat="1" applyFont="1" applyFill="1" applyBorder="1" applyAlignment="1" applyProtection="1">
      <alignment vertical="center"/>
      <protection/>
    </xf>
    <xf numFmtId="3" fontId="6" fillId="28" borderId="13" xfId="0" applyNumberFormat="1" applyFont="1" applyFill="1" applyBorder="1" applyAlignment="1">
      <alignment/>
    </xf>
    <xf numFmtId="0" fontId="2" fillId="28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7" fontId="8" fillId="28" borderId="0" xfId="87" applyNumberFormat="1" applyFont="1" applyFill="1" applyAlignment="1">
      <alignment vertical="center"/>
      <protection/>
    </xf>
    <xf numFmtId="178" fontId="8" fillId="0" borderId="10" xfId="87" applyNumberFormat="1" applyFont="1" applyFill="1" applyBorder="1" applyAlignment="1">
      <alignment vertical="center"/>
      <protection/>
    </xf>
    <xf numFmtId="178" fontId="8" fillId="28" borderId="10" xfId="87" applyNumberFormat="1" applyFont="1" applyFill="1" applyBorder="1" applyAlignment="1">
      <alignment vertical="center"/>
      <protection/>
    </xf>
    <xf numFmtId="178" fontId="3" fillId="28" borderId="0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4" fillId="28" borderId="14" xfId="89" applyFont="1" applyFill="1" applyBorder="1" applyAlignment="1">
      <alignment horizontal="distributed" vertical="center"/>
      <protection/>
    </xf>
    <xf numFmtId="177" fontId="4" fillId="28" borderId="13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distributed" vertical="center" wrapText="1"/>
    </xf>
    <xf numFmtId="178" fontId="4" fillId="28" borderId="13" xfId="0" applyNumberFormat="1" applyFont="1" applyFill="1" applyBorder="1" applyAlignment="1">
      <alignment horizontal="center" vertical="center" wrapText="1"/>
    </xf>
    <xf numFmtId="49" fontId="3" fillId="28" borderId="14" xfId="87" applyNumberFormat="1" applyFont="1" applyFill="1" applyBorder="1" applyAlignment="1" applyProtection="1">
      <alignment horizontal="left" vertical="center"/>
      <protection locked="0"/>
    </xf>
    <xf numFmtId="177" fontId="3" fillId="28" borderId="13" xfId="90" applyNumberFormat="1" applyFont="1" applyFill="1" applyBorder="1" applyAlignment="1" applyProtection="1">
      <alignment horizontal="right" vertical="center"/>
      <protection locked="0"/>
    </xf>
    <xf numFmtId="176" fontId="7" fillId="28" borderId="13" xfId="26" applyNumberFormat="1" applyFont="1" applyFill="1" applyBorder="1" applyAlignment="1" applyProtection="1">
      <alignment horizontal="right" vertical="center"/>
      <protection locked="0"/>
    </xf>
    <xf numFmtId="176" fontId="3" fillId="28" borderId="13" xfId="26" applyNumberFormat="1" applyFont="1" applyFill="1" applyBorder="1" applyAlignment="1" applyProtection="1">
      <alignment horizontal="right" vertical="center"/>
      <protection locked="0"/>
    </xf>
    <xf numFmtId="0" fontId="0" fillId="0" borderId="13" xfId="0" applyBorder="1" applyAlignment="1">
      <alignment vertical="center"/>
    </xf>
    <xf numFmtId="49" fontId="3" fillId="28" borderId="13" xfId="87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3" fillId="28" borderId="0" xfId="0" applyNumberFormat="1" applyFont="1" applyFill="1" applyAlignment="1" applyProtection="1">
      <alignment horizontal="right" vertical="center" wrapText="1"/>
      <protection/>
    </xf>
    <xf numFmtId="0" fontId="9" fillId="0" borderId="13" xfId="0" applyFont="1" applyBorder="1" applyAlignment="1">
      <alignment horizontal="center" vertical="center"/>
    </xf>
    <xf numFmtId="176" fontId="3" fillId="0" borderId="13" xfId="26" applyNumberFormat="1" applyFont="1" applyFill="1" applyBorder="1" applyAlignment="1">
      <alignment/>
    </xf>
    <xf numFmtId="0" fontId="4" fillId="28" borderId="0" xfId="0" applyNumberFormat="1" applyFont="1" applyFill="1" applyAlignment="1" applyProtection="1">
      <alignment horizontal="left" vertical="center"/>
      <protection/>
    </xf>
    <xf numFmtId="176" fontId="4" fillId="0" borderId="0" xfId="26" applyNumberFormat="1" applyFont="1" applyFill="1" applyAlignment="1">
      <alignment/>
    </xf>
    <xf numFmtId="177" fontId="6" fillId="0" borderId="13" xfId="0" applyNumberFormat="1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3" fillId="28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9" fontId="4" fillId="28" borderId="13" xfId="26" applyNumberFormat="1" applyFont="1" applyFill="1" applyBorder="1" applyAlignment="1" applyProtection="1">
      <alignment horizontal="center" vertical="center" wrapText="1"/>
      <protection/>
    </xf>
    <xf numFmtId="176" fontId="4" fillId="28" borderId="13" xfId="26" applyNumberFormat="1" applyFont="1" applyFill="1" applyBorder="1" applyAlignment="1" applyProtection="1">
      <alignment horizontal="center" vertical="center" wrapText="1"/>
      <protection/>
    </xf>
    <xf numFmtId="0" fontId="3" fillId="28" borderId="13" xfId="0" applyFont="1" applyFill="1" applyBorder="1" applyAlignment="1">
      <alignment/>
    </xf>
    <xf numFmtId="179" fontId="3" fillId="28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179" fontId="3" fillId="0" borderId="13" xfId="0" applyNumberFormat="1" applyFont="1" applyFill="1" applyBorder="1" applyAlignment="1" applyProtection="1">
      <alignment horizontal="right" vertical="center"/>
      <protection/>
    </xf>
    <xf numFmtId="179" fontId="3" fillId="0" borderId="13" xfId="0" applyNumberFormat="1" applyFont="1" applyFill="1" applyBorder="1" applyAlignment="1" applyProtection="1">
      <alignment vertical="center"/>
      <protection/>
    </xf>
    <xf numFmtId="0" fontId="0" fillId="0" borderId="13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176" fontId="6" fillId="0" borderId="13" xfId="26" applyNumberFormat="1" applyFont="1" applyFill="1" applyBorder="1" applyAlignment="1">
      <alignment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>
      <alignment horizontal="right"/>
    </xf>
    <xf numFmtId="3" fontId="3" fillId="27" borderId="15" xfId="0" applyNumberFormat="1" applyFont="1" applyFill="1" applyBorder="1" applyAlignment="1" applyProtection="1">
      <alignment horizontal="right" vertical="center"/>
      <protection/>
    </xf>
    <xf numFmtId="3" fontId="5" fillId="0" borderId="13" xfId="0" applyNumberFormat="1" applyFont="1" applyFill="1" applyBorder="1" applyAlignment="1">
      <alignment/>
    </xf>
    <xf numFmtId="0" fontId="3" fillId="28" borderId="0" xfId="0" applyNumberFormat="1" applyFont="1" applyFill="1" applyAlignment="1" applyProtection="1">
      <alignment horizontal="right" vertical="center"/>
      <protection/>
    </xf>
    <xf numFmtId="0" fontId="10" fillId="28" borderId="13" xfId="0" applyNumberFormat="1" applyFont="1" applyFill="1" applyBorder="1" applyAlignment="1" applyProtection="1">
      <alignment horizontal="center" vertical="center"/>
      <protection/>
    </xf>
    <xf numFmtId="0" fontId="9" fillId="0" borderId="2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3" fontId="3" fillId="28" borderId="13" xfId="0" applyNumberFormat="1" applyFont="1" applyFill="1" applyBorder="1" applyAlignment="1" applyProtection="1">
      <alignment horizontal="right" vertical="center"/>
      <protection/>
    </xf>
    <xf numFmtId="177" fontId="3" fillId="28" borderId="13" xfId="0" applyNumberFormat="1" applyFont="1" applyFill="1" applyBorder="1" applyAlignment="1" applyProtection="1">
      <alignment vertical="center"/>
      <protection/>
    </xf>
    <xf numFmtId="3" fontId="3" fillId="28" borderId="17" xfId="0" applyNumberFormat="1" applyFont="1" applyFill="1" applyBorder="1" applyAlignment="1" applyProtection="1">
      <alignment horizontal="right" vertical="center"/>
      <protection/>
    </xf>
    <xf numFmtId="3" fontId="3" fillId="28" borderId="23" xfId="0" applyNumberFormat="1" applyFont="1" applyFill="1" applyBorder="1" applyAlignment="1" applyProtection="1">
      <alignment horizontal="right" vertical="center"/>
      <protection/>
    </xf>
    <xf numFmtId="0" fontId="3" fillId="28" borderId="17" xfId="0" applyNumberFormat="1" applyFont="1" applyFill="1" applyBorder="1" applyAlignment="1" applyProtection="1">
      <alignment vertical="center"/>
      <protection/>
    </xf>
    <xf numFmtId="3" fontId="3" fillId="28" borderId="14" xfId="0" applyNumberFormat="1" applyFont="1" applyFill="1" applyBorder="1" applyAlignment="1" applyProtection="1">
      <alignment horizontal="right" vertical="center"/>
      <protection/>
    </xf>
    <xf numFmtId="3" fontId="3" fillId="28" borderId="11" xfId="0" applyNumberFormat="1" applyFont="1" applyFill="1" applyBorder="1" applyAlignment="1" applyProtection="1">
      <alignment horizontal="right" vertical="center"/>
      <protection/>
    </xf>
    <xf numFmtId="3" fontId="3" fillId="28" borderId="15" xfId="0" applyNumberFormat="1" applyFont="1" applyFill="1" applyBorder="1" applyAlignment="1" applyProtection="1">
      <alignment horizontal="right" vertical="center"/>
      <protection/>
    </xf>
    <xf numFmtId="0" fontId="5" fillId="0" borderId="13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vertical="center"/>
    </xf>
    <xf numFmtId="10" fontId="5" fillId="0" borderId="13" xfId="0" applyNumberFormat="1" applyFont="1" applyBorder="1" applyAlignment="1">
      <alignment vertical="center"/>
    </xf>
    <xf numFmtId="0" fontId="3" fillId="28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3" fontId="4" fillId="28" borderId="13" xfId="0" applyNumberFormat="1" applyFont="1" applyFill="1" applyBorder="1" applyAlignment="1" applyProtection="1">
      <alignment horizontal="right" vertical="center"/>
      <protection/>
    </xf>
    <xf numFmtId="0" fontId="9" fillId="0" borderId="27" xfId="0" applyFont="1" applyBorder="1" applyAlignment="1">
      <alignment horizontal="center" vertical="center"/>
    </xf>
    <xf numFmtId="176" fontId="3" fillId="28" borderId="13" xfId="0" applyNumberFormat="1" applyFont="1" applyFill="1" applyBorder="1" applyAlignment="1" applyProtection="1">
      <alignment vertical="center"/>
      <protection/>
    </xf>
    <xf numFmtId="176" fontId="0" fillId="0" borderId="13" xfId="0" applyNumberFormat="1" applyFont="1" applyBorder="1" applyAlignment="1">
      <alignment vertical="center"/>
    </xf>
    <xf numFmtId="0" fontId="0" fillId="0" borderId="13" xfId="0" applyBorder="1" applyAlignment="1" quotePrefix="1">
      <alignment horizontal="center" vertical="center"/>
    </xf>
  </cellXfs>
  <cellStyles count="81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百分比 5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着色 5" xfId="53"/>
    <cellStyle name="适中" xfId="54"/>
    <cellStyle name="60% - 着色 4" xfId="55"/>
    <cellStyle name="20% - 强调文字颜色 5" xfId="56"/>
    <cellStyle name="强调文字颜色 1" xfId="57"/>
    <cellStyle name="20% - 强调文字颜色 1" xfId="58"/>
    <cellStyle name="40% - 强调文字颜色 1" xfId="59"/>
    <cellStyle name="60% - 着色 1" xfId="60"/>
    <cellStyle name="20% - 强调文字颜色 2" xfId="61"/>
    <cellStyle name="40% - 强调文字颜色 2" xfId="62"/>
    <cellStyle name="强调文字颜色 3" xfId="63"/>
    <cellStyle name="强调文字颜色 4" xfId="64"/>
    <cellStyle name="60% - 着色 3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20% - 着色 4" xfId="77"/>
    <cellStyle name="着色 2" xfId="78"/>
    <cellStyle name="20% - 着色 6" xfId="79"/>
    <cellStyle name="40% - 着色 1" xfId="80"/>
    <cellStyle name="40% - 着色 2" xfId="81"/>
    <cellStyle name="40% - 着色 6" xfId="82"/>
    <cellStyle name="60% - 着色 5" xfId="83"/>
    <cellStyle name="60% - 着色 6" xfId="84"/>
    <cellStyle name="百分比 2 2 2 2" xfId="85"/>
    <cellStyle name="常规 10" xfId="86"/>
    <cellStyle name="常规 10 2 2" xfId="87"/>
    <cellStyle name="常规 2" xfId="88"/>
    <cellStyle name="常规_2007年云南省向人大报送政府收支预算表格式编制过程表" xfId="89"/>
    <cellStyle name="常规_exceltmp1 2 2 2" xfId="90"/>
    <cellStyle name="着色 3" xfId="91"/>
    <cellStyle name="着色 4" xfId="92"/>
    <cellStyle name="着色 6" xfId="93"/>
    <cellStyle name="寘嬫愗傝 [0.00]_Region Orders (2)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Zeros="0" workbookViewId="0" topLeftCell="A1">
      <selection activeCell="P12" sqref="P12"/>
    </sheetView>
  </sheetViews>
  <sheetFormatPr defaultColWidth="9.00390625" defaultRowHeight="13.5"/>
  <cols>
    <col min="1" max="1" width="32.625" style="0" customWidth="1"/>
    <col min="2" max="5" width="13.125" style="0" customWidth="1"/>
    <col min="6" max="6" width="27.125" style="0" customWidth="1"/>
    <col min="7" max="8" width="11.50390625" style="0" customWidth="1"/>
    <col min="9" max="9" width="8.625" style="0" customWidth="1"/>
  </cols>
  <sheetData>
    <row r="1" spans="1:10" ht="36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5" customHeight="1">
      <c r="A2" s="182" t="s">
        <v>1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ht="19.5" customHeight="1">
      <c r="A3" s="183" t="s">
        <v>2</v>
      </c>
      <c r="B3" s="183"/>
      <c r="C3" s="183"/>
      <c r="D3" s="183"/>
      <c r="E3" s="183"/>
      <c r="F3" s="184" t="s">
        <v>3</v>
      </c>
      <c r="G3" s="185"/>
      <c r="H3" s="185"/>
      <c r="I3" s="185"/>
      <c r="J3" s="200"/>
    </row>
    <row r="4" spans="1:10" s="10" customFormat="1" ht="39.75" customHeight="1">
      <c r="A4" s="73" t="s">
        <v>4</v>
      </c>
      <c r="B4" s="73" t="s">
        <v>5</v>
      </c>
      <c r="C4" s="73" t="s">
        <v>6</v>
      </c>
      <c r="D4" s="73" t="s">
        <v>7</v>
      </c>
      <c r="E4" s="73" t="s">
        <v>8</v>
      </c>
      <c r="F4" s="73" t="s">
        <v>4</v>
      </c>
      <c r="G4" s="73" t="s">
        <v>5</v>
      </c>
      <c r="H4" s="73" t="s">
        <v>6</v>
      </c>
      <c r="I4" s="73" t="s">
        <v>7</v>
      </c>
      <c r="J4" s="73" t="s">
        <v>8</v>
      </c>
    </row>
    <row r="5" spans="1:10" ht="15" customHeight="1">
      <c r="A5" s="126" t="s">
        <v>9</v>
      </c>
      <c r="B5" s="186">
        <v>205500</v>
      </c>
      <c r="C5" s="186">
        <v>191426</v>
      </c>
      <c r="D5" s="150">
        <f>C5/B5</f>
        <v>0.9315133819951338</v>
      </c>
      <c r="E5" s="150">
        <v>1.0086891456815104</v>
      </c>
      <c r="F5" s="126" t="s">
        <v>10</v>
      </c>
      <c r="G5" s="144"/>
      <c r="H5" s="144"/>
      <c r="I5" s="144"/>
      <c r="J5" s="144"/>
    </row>
    <row r="6" spans="1:10" ht="15" customHeight="1">
      <c r="A6" s="126" t="s">
        <v>11</v>
      </c>
      <c r="B6" s="186">
        <v>102000</v>
      </c>
      <c r="C6" s="186">
        <v>90848</v>
      </c>
      <c r="D6" s="150">
        <f aca="true" t="shared" si="0" ref="D6:D31">C6/B6</f>
        <v>0.8906666666666667</v>
      </c>
      <c r="E6" s="150">
        <v>1.2356741611240325</v>
      </c>
      <c r="F6" s="126" t="s">
        <v>12</v>
      </c>
      <c r="G6" s="187">
        <v>160167</v>
      </c>
      <c r="H6" s="187">
        <v>216182</v>
      </c>
      <c r="I6" s="150">
        <f>H6/G6</f>
        <v>1.349728720647824</v>
      </c>
      <c r="J6" s="201">
        <v>1.3698444381079111</v>
      </c>
    </row>
    <row r="7" spans="1:10" ht="15" customHeight="1">
      <c r="A7" s="126" t="s">
        <v>13</v>
      </c>
      <c r="B7" s="186"/>
      <c r="C7" s="186">
        <v>884</v>
      </c>
      <c r="D7" s="150"/>
      <c r="E7" s="150">
        <v>0.03514631043256997</v>
      </c>
      <c r="F7" s="126" t="s">
        <v>14</v>
      </c>
      <c r="G7" s="187">
        <v>6045</v>
      </c>
      <c r="H7" s="187">
        <v>3426</v>
      </c>
      <c r="I7" s="150">
        <f aca="true" t="shared" si="1" ref="I7:I31">H7/G7</f>
        <v>0.5667493796526054</v>
      </c>
      <c r="J7" s="201">
        <v>0.5780327315674034</v>
      </c>
    </row>
    <row r="8" spans="1:10" ht="15" customHeight="1">
      <c r="A8" s="126" t="s">
        <v>15</v>
      </c>
      <c r="B8" s="186">
        <v>12000</v>
      </c>
      <c r="C8" s="186">
        <v>9569</v>
      </c>
      <c r="D8" s="150">
        <f t="shared" si="0"/>
        <v>0.7974166666666667</v>
      </c>
      <c r="E8" s="150">
        <v>1.0147401908801696</v>
      </c>
      <c r="F8" s="126" t="s">
        <v>16</v>
      </c>
      <c r="G8" s="187">
        <v>106042</v>
      </c>
      <c r="H8" s="187">
        <v>102123</v>
      </c>
      <c r="I8" s="150">
        <f t="shared" si="1"/>
        <v>0.9630429452481093</v>
      </c>
      <c r="J8" s="201">
        <v>0.845669095727062</v>
      </c>
    </row>
    <row r="9" spans="1:10" ht="15" customHeight="1">
      <c r="A9" s="126" t="s">
        <v>17</v>
      </c>
      <c r="B9" s="186"/>
      <c r="C9" s="186"/>
      <c r="D9" s="150"/>
      <c r="E9" s="150"/>
      <c r="F9" s="126" t="s">
        <v>18</v>
      </c>
      <c r="G9" s="187">
        <v>400359</v>
      </c>
      <c r="H9" s="187">
        <v>432609</v>
      </c>
      <c r="I9" s="150">
        <f t="shared" si="1"/>
        <v>1.0805527039482066</v>
      </c>
      <c r="J9" s="201">
        <v>1.143624150428652</v>
      </c>
    </row>
    <row r="10" spans="1:10" ht="15" customHeight="1">
      <c r="A10" s="126" t="s">
        <v>19</v>
      </c>
      <c r="B10" s="186">
        <v>5000</v>
      </c>
      <c r="C10" s="186">
        <v>5631</v>
      </c>
      <c r="D10" s="150">
        <f t="shared" si="0"/>
        <v>1.1262</v>
      </c>
      <c r="E10" s="150">
        <v>1.4144687264506406</v>
      </c>
      <c r="F10" s="126" t="s">
        <v>20</v>
      </c>
      <c r="G10" s="187">
        <v>5725</v>
      </c>
      <c r="H10" s="187">
        <v>6306</v>
      </c>
      <c r="I10" s="150">
        <f t="shared" si="1"/>
        <v>1.1014847161572052</v>
      </c>
      <c r="J10" s="201">
        <v>1.1596175064361898</v>
      </c>
    </row>
    <row r="11" spans="1:10" ht="15" customHeight="1">
      <c r="A11" s="126" t="s">
        <v>21</v>
      </c>
      <c r="B11" s="186">
        <v>2200</v>
      </c>
      <c r="C11" s="186">
        <v>2612</v>
      </c>
      <c r="D11" s="150">
        <f t="shared" si="0"/>
        <v>1.1872727272727273</v>
      </c>
      <c r="E11" s="150">
        <v>1.3463917525773197</v>
      </c>
      <c r="F11" s="126" t="s">
        <v>22</v>
      </c>
      <c r="G11" s="187">
        <v>24425</v>
      </c>
      <c r="H11" s="187">
        <v>29274</v>
      </c>
      <c r="I11" s="150">
        <f t="shared" si="1"/>
        <v>1.1985261003070624</v>
      </c>
      <c r="J11" s="201">
        <v>1.2457021276595746</v>
      </c>
    </row>
    <row r="12" spans="1:10" ht="15" customHeight="1">
      <c r="A12" s="126" t="s">
        <v>23</v>
      </c>
      <c r="B12" s="186">
        <v>13100</v>
      </c>
      <c r="C12" s="186">
        <v>13315</v>
      </c>
      <c r="D12" s="150">
        <f t="shared" si="0"/>
        <v>1.016412213740458</v>
      </c>
      <c r="E12" s="150">
        <v>1.1157197921903805</v>
      </c>
      <c r="F12" s="126" t="s">
        <v>24</v>
      </c>
      <c r="G12" s="187">
        <v>303469</v>
      </c>
      <c r="H12" s="187">
        <v>322607</v>
      </c>
      <c r="I12" s="150">
        <f t="shared" si="1"/>
        <v>1.0630641020993907</v>
      </c>
      <c r="J12" s="201">
        <v>1.1827504032849392</v>
      </c>
    </row>
    <row r="13" spans="1:10" ht="15" customHeight="1">
      <c r="A13" s="126" t="s">
        <v>25</v>
      </c>
      <c r="B13" s="186">
        <v>6700</v>
      </c>
      <c r="C13" s="186">
        <v>6569</v>
      </c>
      <c r="D13" s="150">
        <f t="shared" si="0"/>
        <v>0.9804477611940299</v>
      </c>
      <c r="E13" s="150">
        <v>0.9707403576178514</v>
      </c>
      <c r="F13" s="126" t="s">
        <v>26</v>
      </c>
      <c r="G13" s="187">
        <v>221883</v>
      </c>
      <c r="H13" s="187">
        <v>258438</v>
      </c>
      <c r="I13" s="150">
        <f t="shared" si="1"/>
        <v>1.1647489893322156</v>
      </c>
      <c r="J13" s="201">
        <v>1.1048372271979137</v>
      </c>
    </row>
    <row r="14" spans="1:10" ht="15" customHeight="1">
      <c r="A14" s="126" t="s">
        <v>27</v>
      </c>
      <c r="B14" s="186">
        <v>3000</v>
      </c>
      <c r="C14" s="186">
        <v>3306</v>
      </c>
      <c r="D14" s="150">
        <f t="shared" si="0"/>
        <v>1.102</v>
      </c>
      <c r="E14" s="150">
        <v>1.0810987573577502</v>
      </c>
      <c r="F14" s="126" t="s">
        <v>28</v>
      </c>
      <c r="G14" s="187">
        <v>73095</v>
      </c>
      <c r="H14" s="187">
        <v>97358</v>
      </c>
      <c r="I14" s="150">
        <f t="shared" si="1"/>
        <v>1.3319378890484985</v>
      </c>
      <c r="J14" s="201">
        <v>1.3618027191853634</v>
      </c>
    </row>
    <row r="15" spans="1:10" ht="15" customHeight="1">
      <c r="A15" s="126" t="s">
        <v>29</v>
      </c>
      <c r="B15" s="186">
        <v>4100</v>
      </c>
      <c r="C15" s="186">
        <v>3155</v>
      </c>
      <c r="D15" s="150">
        <f t="shared" si="0"/>
        <v>0.7695121951219512</v>
      </c>
      <c r="E15" s="150">
        <v>1.007022023619534</v>
      </c>
      <c r="F15" s="126" t="s">
        <v>30</v>
      </c>
      <c r="G15" s="187">
        <v>51060</v>
      </c>
      <c r="H15" s="187">
        <v>179733</v>
      </c>
      <c r="I15" s="150">
        <f t="shared" si="1"/>
        <v>3.5200352526439485</v>
      </c>
      <c r="J15" s="201">
        <v>3.717101317394991</v>
      </c>
    </row>
    <row r="16" spans="1:10" ht="15" customHeight="1">
      <c r="A16" s="126" t="s">
        <v>31</v>
      </c>
      <c r="B16" s="186">
        <v>4300</v>
      </c>
      <c r="C16" s="186">
        <v>4647</v>
      </c>
      <c r="D16" s="150">
        <f t="shared" si="0"/>
        <v>1.0806976744186048</v>
      </c>
      <c r="E16" s="150">
        <v>1.5367063492063493</v>
      </c>
      <c r="F16" s="126" t="s">
        <v>32</v>
      </c>
      <c r="G16" s="187">
        <v>418164</v>
      </c>
      <c r="H16" s="187">
        <v>348915</v>
      </c>
      <c r="I16" s="150">
        <f t="shared" si="1"/>
        <v>0.8343975091112578</v>
      </c>
      <c r="J16" s="201">
        <v>0.8788481010745213</v>
      </c>
    </row>
    <row r="17" spans="1:10" ht="15" customHeight="1">
      <c r="A17" s="126" t="s">
        <v>33</v>
      </c>
      <c r="B17" s="186">
        <v>4600</v>
      </c>
      <c r="C17" s="186">
        <v>5053</v>
      </c>
      <c r="D17" s="150">
        <f t="shared" si="0"/>
        <v>1.0984782608695651</v>
      </c>
      <c r="E17" s="150">
        <v>1.1909026632099928</v>
      </c>
      <c r="F17" s="126" t="s">
        <v>34</v>
      </c>
      <c r="G17" s="187">
        <v>178690</v>
      </c>
      <c r="H17" s="187">
        <v>175170</v>
      </c>
      <c r="I17" s="150">
        <f t="shared" si="1"/>
        <v>0.980301080082825</v>
      </c>
      <c r="J17" s="201">
        <v>1.0024378519434143</v>
      </c>
    </row>
    <row r="18" spans="1:10" ht="15" customHeight="1">
      <c r="A18" s="126" t="s">
        <v>35</v>
      </c>
      <c r="B18" s="186">
        <v>16300</v>
      </c>
      <c r="C18" s="186">
        <v>12990</v>
      </c>
      <c r="D18" s="150">
        <f t="shared" si="0"/>
        <v>0.7969325153374233</v>
      </c>
      <c r="E18" s="150">
        <v>0.9369590305828044</v>
      </c>
      <c r="F18" s="126" t="s">
        <v>36</v>
      </c>
      <c r="G18" s="187">
        <v>13146</v>
      </c>
      <c r="H18" s="187">
        <v>14680</v>
      </c>
      <c r="I18" s="150">
        <f t="shared" si="1"/>
        <v>1.116689487296516</v>
      </c>
      <c r="J18" s="201">
        <v>1.157181144568816</v>
      </c>
    </row>
    <row r="19" spans="1:10" ht="15" customHeight="1">
      <c r="A19" s="126" t="s">
        <v>37</v>
      </c>
      <c r="B19" s="186">
        <v>6200</v>
      </c>
      <c r="C19" s="188">
        <v>9116</v>
      </c>
      <c r="D19" s="150">
        <f t="shared" si="0"/>
        <v>1.4703225806451612</v>
      </c>
      <c r="E19" s="150">
        <v>1.6695970695970697</v>
      </c>
      <c r="F19" s="126" t="s">
        <v>38</v>
      </c>
      <c r="G19" s="187">
        <v>11976</v>
      </c>
      <c r="H19" s="187">
        <v>18044</v>
      </c>
      <c r="I19" s="150">
        <f t="shared" si="1"/>
        <v>1.5066800267201068</v>
      </c>
      <c r="J19" s="201">
        <v>1.5669995657837603</v>
      </c>
    </row>
    <row r="20" spans="1:10" ht="15" customHeight="1">
      <c r="A20" s="126" t="s">
        <v>39</v>
      </c>
      <c r="B20" s="186">
        <v>26000</v>
      </c>
      <c r="C20" s="189">
        <v>23731</v>
      </c>
      <c r="D20" s="150">
        <f t="shared" si="0"/>
        <v>0.9127307692307692</v>
      </c>
      <c r="E20" s="150">
        <v>0.9777915121549238</v>
      </c>
      <c r="F20" s="126" t="s">
        <v>40</v>
      </c>
      <c r="G20" s="187">
        <v>215</v>
      </c>
      <c r="H20" s="187">
        <v>154</v>
      </c>
      <c r="I20" s="150">
        <f t="shared" si="1"/>
        <v>0.7162790697674418</v>
      </c>
      <c r="J20" s="201">
        <v>0.7162790697674418</v>
      </c>
    </row>
    <row r="21" spans="1:10" ht="15" customHeight="1">
      <c r="A21" s="190" t="s">
        <v>41</v>
      </c>
      <c r="B21" s="186"/>
      <c r="C21" s="191"/>
      <c r="D21" s="150"/>
      <c r="E21" s="150"/>
      <c r="F21" s="126" t="s">
        <v>42</v>
      </c>
      <c r="G21" s="187">
        <v>31439</v>
      </c>
      <c r="H21" s="187">
        <v>27505</v>
      </c>
      <c r="I21" s="150">
        <f t="shared" si="1"/>
        <v>0.8748687935366901</v>
      </c>
      <c r="J21" s="201">
        <v>0.9340192882368922</v>
      </c>
    </row>
    <row r="22" spans="1:10" ht="15" customHeight="1">
      <c r="A22" s="126" t="s">
        <v>43</v>
      </c>
      <c r="B22" s="186">
        <v>192600</v>
      </c>
      <c r="C22" s="192">
        <v>209008</v>
      </c>
      <c r="D22" s="150">
        <f t="shared" si="0"/>
        <v>1.0851921079958464</v>
      </c>
      <c r="E22" s="150">
        <v>1.083184336406557</v>
      </c>
      <c r="F22" s="126" t="s">
        <v>44</v>
      </c>
      <c r="G22" s="187">
        <v>186597</v>
      </c>
      <c r="H22" s="187">
        <v>165306</v>
      </c>
      <c r="I22" s="150">
        <f t="shared" si="1"/>
        <v>0.8858984871139407</v>
      </c>
      <c r="J22" s="201">
        <v>0.9868190121422687</v>
      </c>
    </row>
    <row r="23" spans="1:10" ht="15" customHeight="1">
      <c r="A23" s="190" t="s">
        <v>45</v>
      </c>
      <c r="B23" s="186">
        <v>28000</v>
      </c>
      <c r="C23" s="191">
        <v>21297</v>
      </c>
      <c r="D23" s="150">
        <f t="shared" si="0"/>
        <v>0.7606071428571428</v>
      </c>
      <c r="E23" s="150">
        <v>0.8245702338547313</v>
      </c>
      <c r="F23" s="126" t="s">
        <v>46</v>
      </c>
      <c r="G23" s="187">
        <v>4786</v>
      </c>
      <c r="H23" s="187">
        <v>2927</v>
      </c>
      <c r="I23" s="150">
        <f t="shared" si="1"/>
        <v>0.6115754283326369</v>
      </c>
      <c r="J23" s="201">
        <v>0.6080182800166182</v>
      </c>
    </row>
    <row r="24" spans="1:10" ht="15" customHeight="1">
      <c r="A24" s="126" t="s">
        <v>47</v>
      </c>
      <c r="B24" s="186">
        <v>51600</v>
      </c>
      <c r="C24" s="193">
        <v>38597</v>
      </c>
      <c r="D24" s="150">
        <f t="shared" si="0"/>
        <v>0.7480038759689922</v>
      </c>
      <c r="E24" s="150">
        <v>0.7759126728851721</v>
      </c>
      <c r="F24" s="126" t="s">
        <v>48</v>
      </c>
      <c r="G24" s="187">
        <v>13200</v>
      </c>
      <c r="H24" s="187"/>
      <c r="I24" s="150"/>
      <c r="J24" s="201"/>
    </row>
    <row r="25" spans="1:10" ht="15" customHeight="1">
      <c r="A25" s="126" t="s">
        <v>49</v>
      </c>
      <c r="B25" s="186">
        <v>22000</v>
      </c>
      <c r="C25" s="186">
        <v>15557</v>
      </c>
      <c r="D25" s="150">
        <f t="shared" si="0"/>
        <v>0.7071363636363637</v>
      </c>
      <c r="E25" s="150">
        <v>0.8112322052458675</v>
      </c>
      <c r="F25" s="126" t="s">
        <v>50</v>
      </c>
      <c r="G25" s="187">
        <v>19856</v>
      </c>
      <c r="H25" s="187">
        <v>19226</v>
      </c>
      <c r="I25" s="150">
        <f t="shared" si="1"/>
        <v>0.9682715551974215</v>
      </c>
      <c r="J25" s="201">
        <v>2.115536971830986</v>
      </c>
    </row>
    <row r="26" spans="1:10" ht="15" customHeight="1">
      <c r="A26" s="126" t="s">
        <v>51</v>
      </c>
      <c r="B26" s="186"/>
      <c r="C26" s="186"/>
      <c r="D26" s="150"/>
      <c r="E26" s="150">
        <v>0</v>
      </c>
      <c r="F26" s="126" t="s">
        <v>52</v>
      </c>
      <c r="G26" s="187">
        <v>310</v>
      </c>
      <c r="H26" s="187">
        <v>282</v>
      </c>
      <c r="I26" s="150">
        <f t="shared" si="1"/>
        <v>0.9096774193548387</v>
      </c>
      <c r="J26" s="201">
        <v>0.7139240506329114</v>
      </c>
    </row>
    <row r="27" spans="1:10" ht="15" customHeight="1">
      <c r="A27" s="126" t="s">
        <v>53</v>
      </c>
      <c r="B27" s="186">
        <v>60000</v>
      </c>
      <c r="C27" s="186">
        <v>79486</v>
      </c>
      <c r="D27" s="150">
        <f t="shared" si="0"/>
        <v>1.3247666666666666</v>
      </c>
      <c r="E27" s="150">
        <v>1.9495241832630237</v>
      </c>
      <c r="F27" s="126" t="s">
        <v>54</v>
      </c>
      <c r="G27" s="187">
        <v>9951</v>
      </c>
      <c r="H27" s="187">
        <v>9230</v>
      </c>
      <c r="I27" s="150">
        <f t="shared" si="1"/>
        <v>0.9275449703547383</v>
      </c>
      <c r="J27" s="201">
        <v>1.1213704288664803</v>
      </c>
    </row>
    <row r="28" spans="1:10" ht="15" customHeight="1">
      <c r="A28" s="126" t="s">
        <v>55</v>
      </c>
      <c r="B28" s="186">
        <v>6000</v>
      </c>
      <c r="C28" s="186">
        <v>26900</v>
      </c>
      <c r="D28" s="150">
        <f t="shared" si="0"/>
        <v>4.483333333333333</v>
      </c>
      <c r="E28" s="150">
        <v>2.6411389297987236</v>
      </c>
      <c r="F28" s="144"/>
      <c r="G28" s="144"/>
      <c r="H28" s="144"/>
      <c r="I28" s="150"/>
      <c r="J28" s="201"/>
    </row>
    <row r="29" spans="1:10" ht="15" customHeight="1">
      <c r="A29" s="126" t="s">
        <v>56</v>
      </c>
      <c r="B29" s="186">
        <v>25000</v>
      </c>
      <c r="C29" s="186">
        <v>20403</v>
      </c>
      <c r="D29" s="150">
        <f t="shared" si="0"/>
        <v>0.81612</v>
      </c>
      <c r="E29" s="150">
        <v>1.1496590973122218</v>
      </c>
      <c r="F29" s="144"/>
      <c r="G29" s="144"/>
      <c r="H29" s="144"/>
      <c r="I29" s="150"/>
      <c r="J29" s="201"/>
    </row>
    <row r="30" spans="1:10" ht="15" customHeight="1">
      <c r="A30" s="126" t="s">
        <v>57</v>
      </c>
      <c r="B30" s="186"/>
      <c r="C30" s="186">
        <v>6768</v>
      </c>
      <c r="D30" s="150"/>
      <c r="E30" s="150">
        <v>0.729153199741435</v>
      </c>
      <c r="F30" s="144"/>
      <c r="G30" s="144"/>
      <c r="H30" s="144"/>
      <c r="I30" s="150"/>
      <c r="J30" s="201"/>
    </row>
    <row r="31" spans="1:10" ht="15" customHeight="1">
      <c r="A31" s="115" t="s">
        <v>58</v>
      </c>
      <c r="B31" s="54">
        <v>398100</v>
      </c>
      <c r="C31" s="54">
        <v>400434</v>
      </c>
      <c r="D31" s="150">
        <f t="shared" si="0"/>
        <v>1.0058628485305199</v>
      </c>
      <c r="E31" s="150">
        <v>1.0462462179999688</v>
      </c>
      <c r="F31" s="115" t="s">
        <v>59</v>
      </c>
      <c r="G31" s="54">
        <v>2240600</v>
      </c>
      <c r="H31" s="54">
        <v>2429495</v>
      </c>
      <c r="I31" s="150">
        <f t="shared" si="1"/>
        <v>1.0843055431580826</v>
      </c>
      <c r="J31" s="201">
        <v>1.1385217603611786</v>
      </c>
    </row>
    <row r="32" spans="1:8" ht="15" customHeight="1">
      <c r="A32" s="151"/>
      <c r="B32" s="88"/>
      <c r="C32" s="88"/>
      <c r="D32" s="152"/>
      <c r="E32" s="152"/>
      <c r="G32" s="54"/>
      <c r="H32" s="54"/>
    </row>
    <row r="33" spans="1:10" ht="15" customHeight="1">
      <c r="A33" s="194" t="s">
        <v>60</v>
      </c>
      <c r="B33" s="54"/>
      <c r="C33" s="54">
        <v>339000</v>
      </c>
      <c r="D33" s="195"/>
      <c r="E33" s="196">
        <v>0.7883720930232558</v>
      </c>
      <c r="F33" s="194" t="s">
        <v>61</v>
      </c>
      <c r="G33" s="54"/>
      <c r="H33" s="54">
        <v>184000</v>
      </c>
      <c r="I33" s="195"/>
      <c r="J33" s="195">
        <v>0.6195286195286195</v>
      </c>
    </row>
    <row r="34" spans="1:10" ht="13.5">
      <c r="A34" s="194" t="s">
        <v>62</v>
      </c>
      <c r="B34" s="54"/>
      <c r="C34" s="54">
        <v>1820667</v>
      </c>
      <c r="D34" s="195"/>
      <c r="E34" s="196">
        <v>1.135662584769233</v>
      </c>
      <c r="F34" s="194" t="s">
        <v>63</v>
      </c>
      <c r="G34" s="54"/>
      <c r="H34" s="54"/>
      <c r="I34" s="195"/>
      <c r="J34" s="195"/>
    </row>
    <row r="35" spans="1:10" ht="13.5">
      <c r="A35" s="121" t="s">
        <v>64</v>
      </c>
      <c r="B35" s="186"/>
      <c r="C35" s="186">
        <v>30182</v>
      </c>
      <c r="D35" s="156"/>
      <c r="E35" s="196">
        <v>1.068805552604554</v>
      </c>
      <c r="F35" s="158" t="s">
        <v>65</v>
      </c>
      <c r="G35" s="186"/>
      <c r="H35" s="186"/>
      <c r="I35" s="202"/>
      <c r="J35" s="156"/>
    </row>
    <row r="36" spans="1:10" ht="13.5">
      <c r="A36" s="121" t="s">
        <v>66</v>
      </c>
      <c r="B36" s="186"/>
      <c r="C36" s="186">
        <v>883604</v>
      </c>
      <c r="D36" s="156"/>
      <c r="E36" s="196">
        <v>0.9357069712818894</v>
      </c>
      <c r="F36" s="158" t="s">
        <v>67</v>
      </c>
      <c r="G36" s="186"/>
      <c r="H36" s="186"/>
      <c r="I36" s="202"/>
      <c r="J36" s="156"/>
    </row>
    <row r="37" spans="1:10" ht="13.5">
      <c r="A37" s="121" t="s">
        <v>68</v>
      </c>
      <c r="B37" s="186"/>
      <c r="C37" s="186"/>
      <c r="D37" s="156"/>
      <c r="E37" s="156"/>
      <c r="F37" s="158" t="s">
        <v>69</v>
      </c>
      <c r="G37" s="186"/>
      <c r="H37" s="186"/>
      <c r="I37" s="202"/>
      <c r="J37" s="156"/>
    </row>
    <row r="38" spans="1:10" ht="13.5">
      <c r="A38" s="121" t="s">
        <v>70</v>
      </c>
      <c r="B38" s="186"/>
      <c r="C38" s="186">
        <v>906881</v>
      </c>
      <c r="D38" s="156"/>
      <c r="E38" s="196">
        <v>1.4380783990358694</v>
      </c>
      <c r="F38" s="158" t="s">
        <v>71</v>
      </c>
      <c r="G38" s="186"/>
      <c r="H38" s="186">
        <v>38698</v>
      </c>
      <c r="I38" s="202"/>
      <c r="J38" s="195">
        <v>3.955637330062353</v>
      </c>
    </row>
    <row r="39" spans="1:10" ht="13.5">
      <c r="A39" s="121" t="s">
        <v>72</v>
      </c>
      <c r="B39" s="186"/>
      <c r="C39" s="186"/>
      <c r="D39" s="156"/>
      <c r="E39" s="156"/>
      <c r="F39" s="158" t="s">
        <v>73</v>
      </c>
      <c r="G39" s="186"/>
      <c r="H39" s="186">
        <v>18901</v>
      </c>
      <c r="I39" s="195"/>
      <c r="J39" s="195">
        <v>1.1792488145744946</v>
      </c>
    </row>
    <row r="40" spans="1:10" ht="13.5">
      <c r="A40" s="121" t="s">
        <v>74</v>
      </c>
      <c r="B40" s="186"/>
      <c r="C40" s="186">
        <v>16028</v>
      </c>
      <c r="D40" s="156"/>
      <c r="E40" s="196">
        <v>1.3202635914332783</v>
      </c>
      <c r="F40" s="203" t="s">
        <v>75</v>
      </c>
      <c r="G40" s="186"/>
      <c r="H40" s="186">
        <v>14195</v>
      </c>
      <c r="I40" s="195"/>
      <c r="J40" s="195">
        <v>2.710521290815352</v>
      </c>
    </row>
    <row r="41" spans="1:10" ht="13.5">
      <c r="A41" s="121" t="s">
        <v>76</v>
      </c>
      <c r="B41" s="186"/>
      <c r="C41" s="186">
        <v>104300</v>
      </c>
      <c r="D41" s="156"/>
      <c r="E41" s="196">
        <v>3.97742439842886</v>
      </c>
      <c r="F41" s="158"/>
      <c r="G41" s="186"/>
      <c r="H41" s="186"/>
      <c r="I41" s="195"/>
      <c r="J41" s="156"/>
    </row>
    <row r="42" spans="1:10" ht="13.5">
      <c r="A42" s="121" t="s">
        <v>77</v>
      </c>
      <c r="B42" s="186"/>
      <c r="C42" s="186">
        <v>4860</v>
      </c>
      <c r="D42" s="156"/>
      <c r="E42" s="196">
        <v>0.632977337848398</v>
      </c>
      <c r="F42" s="158"/>
      <c r="G42" s="186"/>
      <c r="H42" s="186"/>
      <c r="I42" s="195"/>
      <c r="J42" s="156"/>
    </row>
    <row r="43" spans="1:10" ht="13.5">
      <c r="A43" s="121" t="s">
        <v>78</v>
      </c>
      <c r="B43" s="186"/>
      <c r="C43" s="186"/>
      <c r="D43" s="156"/>
      <c r="E43" s="144"/>
      <c r="F43" s="158"/>
      <c r="G43" s="186"/>
      <c r="H43" s="186"/>
      <c r="I43" s="195"/>
      <c r="J43" s="156"/>
    </row>
    <row r="44" spans="1:10" ht="13.5">
      <c r="A44" s="197"/>
      <c r="B44" s="186"/>
      <c r="C44" s="186"/>
      <c r="D44" s="156"/>
      <c r="F44" s="198"/>
      <c r="G44" s="186"/>
      <c r="H44" s="186"/>
      <c r="I44" s="195"/>
      <c r="J44" s="156"/>
    </row>
    <row r="45" spans="1:10" ht="13.5">
      <c r="A45" s="194" t="s">
        <v>79</v>
      </c>
      <c r="B45" s="199"/>
      <c r="C45" s="199">
        <v>2685289</v>
      </c>
      <c r="D45" s="195"/>
      <c r="E45" s="196">
        <v>1.0907158590889907</v>
      </c>
      <c r="F45" s="194" t="s">
        <v>80</v>
      </c>
      <c r="G45" s="199"/>
      <c r="H45" s="199">
        <v>2685289</v>
      </c>
      <c r="I45" s="195"/>
      <c r="J45" s="195">
        <v>1.0907158590889907</v>
      </c>
    </row>
  </sheetData>
  <sheetProtection/>
  <mergeCells count="4">
    <mergeCell ref="A1:J1"/>
    <mergeCell ref="A2:J2"/>
    <mergeCell ref="A3:E3"/>
    <mergeCell ref="F3:J3"/>
  </mergeCells>
  <printOptions/>
  <pageMargins left="0.71" right="0.71" top="0.75" bottom="0.75" header="0.31" footer="0.31"/>
  <pageSetup horizontalDpi="200" verticalDpi="200" orientation="landscape" paperSize="9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showZeros="0" zoomScaleSheetLayoutView="100" workbookViewId="0" topLeftCell="A21">
      <selection activeCell="N12" sqref="N12"/>
    </sheetView>
  </sheetViews>
  <sheetFormatPr defaultColWidth="9.00390625" defaultRowHeight="13.5"/>
  <cols>
    <col min="1" max="1" width="40.125" style="64" customWidth="1"/>
    <col min="2" max="2" width="11.625" style="64" customWidth="1"/>
    <col min="3" max="3" width="12.875" style="64" customWidth="1"/>
    <col min="4" max="5" width="8.25390625" style="64" customWidth="1"/>
    <col min="6" max="6" width="54.625" style="64" bestFit="1" customWidth="1"/>
    <col min="7" max="7" width="11.125" style="65" customWidth="1"/>
    <col min="8" max="8" width="12.875" style="65" customWidth="1"/>
    <col min="9" max="9" width="11.625" style="65" customWidth="1"/>
    <col min="10" max="11" width="9.25390625" style="64" customWidth="1"/>
    <col min="12" max="16384" width="9.00390625" style="64" customWidth="1"/>
  </cols>
  <sheetData>
    <row r="1" spans="1:11" ht="36" customHeight="1">
      <c r="A1" s="66" t="s">
        <v>1222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" customHeight="1">
      <c r="A3" s="68" t="s">
        <v>1223</v>
      </c>
      <c r="B3" s="69"/>
      <c r="C3" s="69"/>
      <c r="D3" s="69"/>
      <c r="E3" s="70"/>
      <c r="F3" s="68" t="s">
        <v>1224</v>
      </c>
      <c r="G3" s="69"/>
      <c r="H3" s="69"/>
      <c r="I3" s="69"/>
      <c r="J3" s="69"/>
      <c r="K3" s="70"/>
    </row>
    <row r="4" spans="1:11" s="63" customFormat="1" ht="39.75" customHeight="1">
      <c r="A4" s="57" t="s">
        <v>1225</v>
      </c>
      <c r="B4" s="72" t="s">
        <v>5</v>
      </c>
      <c r="C4" s="72" t="s">
        <v>6</v>
      </c>
      <c r="D4" s="73" t="s">
        <v>7</v>
      </c>
      <c r="E4" s="73" t="s">
        <v>8</v>
      </c>
      <c r="F4" s="57" t="s">
        <v>1225</v>
      </c>
      <c r="G4" s="14" t="s">
        <v>136</v>
      </c>
      <c r="H4" s="14" t="s">
        <v>137</v>
      </c>
      <c r="I4" s="14" t="s">
        <v>6</v>
      </c>
      <c r="J4" s="73" t="s">
        <v>138</v>
      </c>
      <c r="K4" s="73" t="s">
        <v>8</v>
      </c>
    </row>
    <row r="5" spans="1:11" ht="15" customHeight="1">
      <c r="A5" s="74" t="s">
        <v>1226</v>
      </c>
      <c r="B5" s="30"/>
      <c r="C5" s="30"/>
      <c r="D5" s="75"/>
      <c r="E5" s="75"/>
      <c r="F5" s="74" t="s">
        <v>1227</v>
      </c>
      <c r="G5" s="30"/>
      <c r="H5" s="30"/>
      <c r="I5" s="30"/>
      <c r="J5" s="29"/>
      <c r="K5" s="29"/>
    </row>
    <row r="6" spans="1:11" ht="15" customHeight="1">
      <c r="A6" s="74" t="s">
        <v>1228</v>
      </c>
      <c r="B6" s="30"/>
      <c r="C6" s="30"/>
      <c r="D6" s="75"/>
      <c r="E6" s="75"/>
      <c r="F6" s="76" t="s">
        <v>1229</v>
      </c>
      <c r="G6" s="30"/>
      <c r="H6" s="30"/>
      <c r="I6" s="30"/>
      <c r="J6" s="29"/>
      <c r="K6" s="29"/>
    </row>
    <row r="7" spans="1:11" ht="15" customHeight="1">
      <c r="A7" s="74" t="s">
        <v>1230</v>
      </c>
      <c r="B7" s="30"/>
      <c r="C7" s="30"/>
      <c r="D7" s="75"/>
      <c r="E7" s="75"/>
      <c r="F7" s="74" t="s">
        <v>1231</v>
      </c>
      <c r="G7" s="30"/>
      <c r="H7" s="30"/>
      <c r="I7" s="30"/>
      <c r="J7" s="29"/>
      <c r="K7" s="29"/>
    </row>
    <row r="8" spans="1:11" ht="15" customHeight="1">
      <c r="A8" s="74" t="s">
        <v>1232</v>
      </c>
      <c r="B8" s="30"/>
      <c r="C8" s="30"/>
      <c r="D8" s="75"/>
      <c r="E8" s="75"/>
      <c r="F8" s="76" t="s">
        <v>1233</v>
      </c>
      <c r="G8" s="30"/>
      <c r="H8" s="30"/>
      <c r="I8" s="30"/>
      <c r="J8" s="29"/>
      <c r="K8" s="29"/>
    </row>
    <row r="9" spans="1:11" ht="15" customHeight="1">
      <c r="A9" s="74" t="s">
        <v>1234</v>
      </c>
      <c r="B9" s="30"/>
      <c r="C9" s="30"/>
      <c r="D9" s="75"/>
      <c r="E9" s="75"/>
      <c r="F9" s="76" t="s">
        <v>1235</v>
      </c>
      <c r="G9" s="30"/>
      <c r="H9" s="30"/>
      <c r="I9" s="30"/>
      <c r="J9" s="29"/>
      <c r="K9" s="29"/>
    </row>
    <row r="10" spans="1:11" ht="15" customHeight="1">
      <c r="A10" s="74" t="s">
        <v>1236</v>
      </c>
      <c r="B10" s="30"/>
      <c r="C10" s="30"/>
      <c r="D10" s="75"/>
      <c r="E10" s="75"/>
      <c r="F10" s="74" t="s">
        <v>1237</v>
      </c>
      <c r="G10" s="30"/>
      <c r="H10" s="30"/>
      <c r="I10" s="30"/>
      <c r="J10" s="29"/>
      <c r="K10" s="29"/>
    </row>
    <row r="11" spans="1:11" ht="15" customHeight="1">
      <c r="A11" s="74" t="s">
        <v>1238</v>
      </c>
      <c r="B11" s="30">
        <v>100</v>
      </c>
      <c r="C11" s="30"/>
      <c r="D11" s="75"/>
      <c r="E11" s="75">
        <v>0</v>
      </c>
      <c r="F11" s="74" t="s">
        <v>1239</v>
      </c>
      <c r="G11" s="30"/>
      <c r="H11" s="30"/>
      <c r="I11" s="30"/>
      <c r="J11" s="29"/>
      <c r="K11" s="29"/>
    </row>
    <row r="12" spans="1:11" ht="15" customHeight="1">
      <c r="A12" s="74" t="s">
        <v>1240</v>
      </c>
      <c r="B12" s="30"/>
      <c r="C12" s="30"/>
      <c r="D12" s="75"/>
      <c r="E12" s="75"/>
      <c r="F12" s="74" t="s">
        <v>1241</v>
      </c>
      <c r="G12" s="30">
        <v>100</v>
      </c>
      <c r="H12" s="30">
        <v>142</v>
      </c>
      <c r="I12" s="30">
        <v>20</v>
      </c>
      <c r="J12" s="29">
        <f aca="true" t="shared" si="0" ref="J12:J16">I12/H12</f>
        <v>0.14084507042253522</v>
      </c>
      <c r="K12" s="29">
        <v>0.25</v>
      </c>
    </row>
    <row r="13" spans="1:11" ht="15" customHeight="1">
      <c r="A13" s="74" t="s">
        <v>1242</v>
      </c>
      <c r="B13" s="30"/>
      <c r="C13" s="30"/>
      <c r="D13" s="75"/>
      <c r="E13" s="75"/>
      <c r="F13" s="74" t="s">
        <v>1243</v>
      </c>
      <c r="G13" s="30">
        <v>130</v>
      </c>
      <c r="H13" s="30">
        <v>200</v>
      </c>
      <c r="I13" s="30">
        <v>60</v>
      </c>
      <c r="J13" s="29">
        <f t="shared" si="0"/>
        <v>0.3</v>
      </c>
      <c r="K13" s="29">
        <v>0.5</v>
      </c>
    </row>
    <row r="14" spans="1:11" ht="15" customHeight="1">
      <c r="A14" s="74" t="s">
        <v>1244</v>
      </c>
      <c r="B14" s="30"/>
      <c r="C14" s="30"/>
      <c r="D14" s="75"/>
      <c r="E14" s="75"/>
      <c r="F14" s="74" t="s">
        <v>1245</v>
      </c>
      <c r="G14" s="77"/>
      <c r="H14" s="77"/>
      <c r="I14" s="77"/>
      <c r="J14" s="29"/>
      <c r="K14" s="29"/>
    </row>
    <row r="15" spans="1:11" ht="15" customHeight="1">
      <c r="A15" s="74" t="s">
        <v>1246</v>
      </c>
      <c r="B15" s="30"/>
      <c r="C15" s="30"/>
      <c r="D15" s="75"/>
      <c r="E15" s="75"/>
      <c r="F15" s="74" t="s">
        <v>1247</v>
      </c>
      <c r="G15" s="30"/>
      <c r="H15" s="30"/>
      <c r="I15" s="30"/>
      <c r="J15" s="29"/>
      <c r="K15" s="29"/>
    </row>
    <row r="16" spans="1:11" ht="15" customHeight="1">
      <c r="A16" s="74" t="s">
        <v>1248</v>
      </c>
      <c r="B16" s="30"/>
      <c r="C16" s="30"/>
      <c r="D16" s="75"/>
      <c r="E16" s="75"/>
      <c r="F16" s="74" t="s">
        <v>1249</v>
      </c>
      <c r="G16" s="30"/>
      <c r="H16" s="30">
        <v>306</v>
      </c>
      <c r="I16" s="30">
        <v>306</v>
      </c>
      <c r="J16" s="29">
        <f t="shared" si="0"/>
        <v>1</v>
      </c>
      <c r="K16" s="29">
        <v>2.300751879699248</v>
      </c>
    </row>
    <row r="17" spans="1:11" ht="15" customHeight="1">
      <c r="A17" s="74" t="s">
        <v>1250</v>
      </c>
      <c r="B17" s="30"/>
      <c r="C17" s="30"/>
      <c r="D17" s="75"/>
      <c r="E17" s="75"/>
      <c r="F17" s="74" t="s">
        <v>1251</v>
      </c>
      <c r="G17" s="30"/>
      <c r="H17" s="30"/>
      <c r="I17" s="30"/>
      <c r="J17" s="29"/>
      <c r="K17" s="29"/>
    </row>
    <row r="18" spans="1:11" ht="15" customHeight="1">
      <c r="A18" s="74" t="s">
        <v>1252</v>
      </c>
      <c r="B18" s="30"/>
      <c r="C18" s="30"/>
      <c r="D18" s="75"/>
      <c r="E18" s="75"/>
      <c r="F18" s="74" t="s">
        <v>1253</v>
      </c>
      <c r="G18" s="30"/>
      <c r="H18" s="30"/>
      <c r="I18" s="30"/>
      <c r="J18" s="29"/>
      <c r="K18" s="29">
        <v>0</v>
      </c>
    </row>
    <row r="19" spans="1:11" ht="15" customHeight="1">
      <c r="A19" s="74" t="s">
        <v>1254</v>
      </c>
      <c r="B19" s="30"/>
      <c r="C19" s="30"/>
      <c r="D19" s="75"/>
      <c r="E19" s="75"/>
      <c r="F19" s="76" t="s">
        <v>1255</v>
      </c>
      <c r="G19" s="30"/>
      <c r="H19" s="30"/>
      <c r="I19" s="30"/>
      <c r="J19" s="29"/>
      <c r="K19" s="29"/>
    </row>
    <row r="20" spans="1:11" ht="15" customHeight="1">
      <c r="A20" s="74" t="s">
        <v>1256</v>
      </c>
      <c r="B20" s="30"/>
      <c r="C20" s="30"/>
      <c r="D20" s="75"/>
      <c r="E20" s="75"/>
      <c r="F20" s="76" t="s">
        <v>1257</v>
      </c>
      <c r="G20" s="30"/>
      <c r="H20" s="30"/>
      <c r="I20" s="30"/>
      <c r="J20" s="29"/>
      <c r="K20" s="29"/>
    </row>
    <row r="21" spans="1:11" ht="15" customHeight="1">
      <c r="A21" s="74" t="s">
        <v>1258</v>
      </c>
      <c r="B21" s="30"/>
      <c r="C21" s="30"/>
      <c r="D21" s="75"/>
      <c r="E21" s="75"/>
      <c r="F21" s="76" t="s">
        <v>1259</v>
      </c>
      <c r="G21" s="30"/>
      <c r="H21" s="30"/>
      <c r="I21" s="30"/>
      <c r="J21" s="29"/>
      <c r="K21" s="29"/>
    </row>
    <row r="22" spans="1:11" ht="15" customHeight="1">
      <c r="A22" s="74" t="s">
        <v>1260</v>
      </c>
      <c r="B22" s="30"/>
      <c r="C22" s="30"/>
      <c r="D22" s="75"/>
      <c r="E22" s="75"/>
      <c r="F22" s="76" t="s">
        <v>1261</v>
      </c>
      <c r="G22" s="30"/>
      <c r="H22" s="30"/>
      <c r="I22" s="30"/>
      <c r="J22" s="29"/>
      <c r="K22" s="29"/>
    </row>
    <row r="23" spans="1:11" ht="15" customHeight="1">
      <c r="A23" s="74" t="s">
        <v>1262</v>
      </c>
      <c r="B23" s="30"/>
      <c r="C23" s="30"/>
      <c r="D23" s="75"/>
      <c r="E23" s="75"/>
      <c r="F23" s="76" t="s">
        <v>1263</v>
      </c>
      <c r="G23" s="30"/>
      <c r="H23" s="30"/>
      <c r="I23" s="30"/>
      <c r="J23" s="29"/>
      <c r="K23" s="29"/>
    </row>
    <row r="24" spans="1:11" ht="15" customHeight="1">
      <c r="A24" s="74" t="s">
        <v>1264</v>
      </c>
      <c r="B24" s="30"/>
      <c r="C24" s="30"/>
      <c r="D24" s="75"/>
      <c r="E24" s="75"/>
      <c r="F24" s="74" t="s">
        <v>1265</v>
      </c>
      <c r="G24" s="30"/>
      <c r="H24" s="30"/>
      <c r="I24" s="30"/>
      <c r="J24" s="29"/>
      <c r="K24" s="29"/>
    </row>
    <row r="25" spans="1:11" ht="15" customHeight="1">
      <c r="A25" s="74" t="s">
        <v>1266</v>
      </c>
      <c r="B25" s="30">
        <v>28198</v>
      </c>
      <c r="C25" s="30">
        <v>134992</v>
      </c>
      <c r="D25" s="75">
        <f>C25/B25</f>
        <v>4.787289878714803</v>
      </c>
      <c r="E25" s="75">
        <v>4.827349449291947</v>
      </c>
      <c r="F25" s="74" t="s">
        <v>1267</v>
      </c>
      <c r="G25" s="30">
        <v>40</v>
      </c>
      <c r="H25" s="77"/>
      <c r="I25" s="30"/>
      <c r="J25" s="29"/>
      <c r="K25" s="29"/>
    </row>
    <row r="26" spans="1:11" ht="15" customHeight="1">
      <c r="A26" s="74" t="s">
        <v>1268</v>
      </c>
      <c r="B26" s="30">
        <v>115</v>
      </c>
      <c r="C26" s="30">
        <v>653</v>
      </c>
      <c r="D26" s="75">
        <f aca="true" t="shared" si="1" ref="D26:D31">C26/B26</f>
        <v>5.678260869565217</v>
      </c>
      <c r="E26" s="75">
        <v>1.9908536585365855</v>
      </c>
      <c r="F26" s="74" t="s">
        <v>1269</v>
      </c>
      <c r="G26" s="30">
        <v>39597</v>
      </c>
      <c r="H26" s="30">
        <v>54897</v>
      </c>
      <c r="I26" s="30">
        <v>44786</v>
      </c>
      <c r="J26" s="29">
        <f aca="true" t="shared" si="2" ref="J26:J30">I26/H26</f>
        <v>0.8158187150481812</v>
      </c>
      <c r="K26" s="29">
        <v>1.8816856434603588</v>
      </c>
    </row>
    <row r="27" spans="1:11" ht="15" customHeight="1">
      <c r="A27" s="74" t="s">
        <v>1270</v>
      </c>
      <c r="B27" s="30">
        <v>183</v>
      </c>
      <c r="C27" s="30">
        <v>790</v>
      </c>
      <c r="D27" s="75">
        <f t="shared" si="1"/>
        <v>4.316939890710382</v>
      </c>
      <c r="E27" s="75">
        <v>3.305439330543933</v>
      </c>
      <c r="F27" s="74" t="s">
        <v>1271</v>
      </c>
      <c r="G27" s="30">
        <v>104</v>
      </c>
      <c r="H27" s="30"/>
      <c r="I27" s="30"/>
      <c r="J27" s="29"/>
      <c r="K27" s="29"/>
    </row>
    <row r="28" spans="1:11" ht="15" customHeight="1">
      <c r="A28" s="74" t="s">
        <v>1272</v>
      </c>
      <c r="B28" s="30">
        <v>119</v>
      </c>
      <c r="C28" s="30"/>
      <c r="D28" s="75">
        <f t="shared" si="1"/>
        <v>0</v>
      </c>
      <c r="E28" s="75"/>
      <c r="F28" s="74" t="s">
        <v>1273</v>
      </c>
      <c r="G28" s="30">
        <v>218</v>
      </c>
      <c r="H28" s="30">
        <v>403</v>
      </c>
      <c r="I28" s="30">
        <v>8</v>
      </c>
      <c r="J28" s="29">
        <f t="shared" si="2"/>
        <v>0.019851116625310174</v>
      </c>
      <c r="K28" s="29">
        <v>0.05405405405405406</v>
      </c>
    </row>
    <row r="29" spans="1:11" ht="15" customHeight="1">
      <c r="A29" s="74" t="s">
        <v>1274</v>
      </c>
      <c r="B29" s="30">
        <v>1400</v>
      </c>
      <c r="C29" s="30">
        <v>2591</v>
      </c>
      <c r="D29" s="75">
        <f t="shared" si="1"/>
        <v>1.8507142857142858</v>
      </c>
      <c r="E29" s="75">
        <v>1.1863553113553114</v>
      </c>
      <c r="F29" s="74" t="s">
        <v>1275</v>
      </c>
      <c r="G29" s="30">
        <v>8063</v>
      </c>
      <c r="H29" s="30">
        <v>3889</v>
      </c>
      <c r="I29" s="30">
        <v>3775</v>
      </c>
      <c r="J29" s="29">
        <f t="shared" si="2"/>
        <v>0.9706865518128054</v>
      </c>
      <c r="K29" s="29">
        <v>0.8066239316239316</v>
      </c>
    </row>
    <row r="30" spans="1:11" ht="15" customHeight="1">
      <c r="A30" s="74" t="s">
        <v>1276</v>
      </c>
      <c r="B30" s="30">
        <v>288</v>
      </c>
      <c r="C30" s="30">
        <v>480</v>
      </c>
      <c r="D30" s="75">
        <f t="shared" si="1"/>
        <v>1.6666666666666667</v>
      </c>
      <c r="E30" s="75">
        <v>0.9411764705882353</v>
      </c>
      <c r="F30" s="74" t="s">
        <v>1277</v>
      </c>
      <c r="G30" s="30">
        <v>3601</v>
      </c>
      <c r="H30" s="30">
        <v>9591</v>
      </c>
      <c r="I30" s="30">
        <v>9590</v>
      </c>
      <c r="J30" s="29">
        <f t="shared" si="2"/>
        <v>0.9998957355854446</v>
      </c>
      <c r="K30" s="29">
        <v>0.8896929214212821</v>
      </c>
    </row>
    <row r="31" spans="1:11" ht="15" customHeight="1">
      <c r="A31" s="74" t="s">
        <v>1278</v>
      </c>
      <c r="B31" s="30">
        <v>50</v>
      </c>
      <c r="C31" s="30">
        <v>85</v>
      </c>
      <c r="D31" s="75">
        <f t="shared" si="1"/>
        <v>1.7</v>
      </c>
      <c r="E31" s="75">
        <v>1.0493827160493827</v>
      </c>
      <c r="F31" s="76" t="s">
        <v>1279</v>
      </c>
      <c r="G31" s="30"/>
      <c r="H31" s="30"/>
      <c r="I31" s="30"/>
      <c r="J31" s="29"/>
      <c r="K31" s="29"/>
    </row>
    <row r="32" spans="1:11" ht="15" customHeight="1">
      <c r="A32" s="74" t="s">
        <v>1280</v>
      </c>
      <c r="B32" s="30"/>
      <c r="C32" s="30"/>
      <c r="D32" s="75"/>
      <c r="E32" s="75"/>
      <c r="F32" s="74" t="s">
        <v>1281</v>
      </c>
      <c r="G32" s="30">
        <v>7170</v>
      </c>
      <c r="H32" s="30">
        <v>12503</v>
      </c>
      <c r="I32" s="30">
        <v>10283</v>
      </c>
      <c r="J32" s="29">
        <f aca="true" t="shared" si="3" ref="J32:J35">I32/H32</f>
        <v>0.8224426137726946</v>
      </c>
      <c r="K32" s="29">
        <v>0.9943912580988299</v>
      </c>
    </row>
    <row r="33" spans="1:11" ht="15" customHeight="1">
      <c r="A33" s="74" t="s">
        <v>1282</v>
      </c>
      <c r="B33" s="30"/>
      <c r="C33" s="30"/>
      <c r="D33" s="75"/>
      <c r="E33" s="75"/>
      <c r="F33" s="74" t="s">
        <v>1283</v>
      </c>
      <c r="G33" s="30">
        <v>260</v>
      </c>
      <c r="H33" s="30">
        <v>234</v>
      </c>
      <c r="I33" s="30">
        <v>233</v>
      </c>
      <c r="J33" s="29">
        <f t="shared" si="3"/>
        <v>0.9957264957264957</v>
      </c>
      <c r="K33" s="29">
        <v>0.7304075235109718</v>
      </c>
    </row>
    <row r="34" spans="1:11" ht="15" customHeight="1">
      <c r="A34" s="74" t="s">
        <v>1284</v>
      </c>
      <c r="B34" s="30"/>
      <c r="C34" s="30"/>
      <c r="D34" s="75"/>
      <c r="E34" s="75"/>
      <c r="F34" s="74" t="s">
        <v>1285</v>
      </c>
      <c r="G34" s="30">
        <v>1221</v>
      </c>
      <c r="H34" s="30">
        <v>85</v>
      </c>
      <c r="I34" s="30"/>
      <c r="J34" s="29"/>
      <c r="K34" s="29">
        <v>0</v>
      </c>
    </row>
    <row r="35" spans="1:11" ht="15" customHeight="1">
      <c r="A35" s="74"/>
      <c r="B35" s="30"/>
      <c r="C35" s="30"/>
      <c r="D35" s="75"/>
      <c r="E35" s="75"/>
      <c r="F35" s="74" t="s">
        <v>1286</v>
      </c>
      <c r="G35" s="30">
        <v>3093</v>
      </c>
      <c r="H35" s="30">
        <v>1127</v>
      </c>
      <c r="I35" s="30">
        <v>1126</v>
      </c>
      <c r="J35" s="29">
        <f t="shared" si="3"/>
        <v>0.9991126885536823</v>
      </c>
      <c r="K35" s="29">
        <v>0.5813113061435209</v>
      </c>
    </row>
    <row r="36" spans="1:11" ht="15" customHeight="1">
      <c r="A36" s="74" t="s">
        <v>1287</v>
      </c>
      <c r="B36" s="78"/>
      <c r="C36" s="65"/>
      <c r="D36" s="75"/>
      <c r="E36" s="75"/>
      <c r="F36" s="74" t="s">
        <v>1288</v>
      </c>
      <c r="G36" s="30"/>
      <c r="H36" s="30"/>
      <c r="I36" s="30"/>
      <c r="J36" s="29"/>
      <c r="K36" s="29"/>
    </row>
    <row r="37" spans="1:11" ht="15" customHeight="1">
      <c r="A37" s="79" t="s">
        <v>1289</v>
      </c>
      <c r="B37" s="77"/>
      <c r="C37" s="77"/>
      <c r="D37" s="75"/>
      <c r="E37" s="75"/>
      <c r="F37" s="74" t="s">
        <v>1290</v>
      </c>
      <c r="G37" s="30"/>
      <c r="H37" s="30"/>
      <c r="I37" s="30"/>
      <c r="J37" s="29"/>
      <c r="K37" s="29"/>
    </row>
    <row r="38" spans="1:11" ht="15" customHeight="1">
      <c r="A38" s="74" t="s">
        <v>1291</v>
      </c>
      <c r="B38" s="30"/>
      <c r="C38" s="30"/>
      <c r="D38" s="75"/>
      <c r="E38" s="75"/>
      <c r="F38" s="74" t="s">
        <v>1292</v>
      </c>
      <c r="G38" s="30"/>
      <c r="H38" s="30"/>
      <c r="I38" s="30"/>
      <c r="J38" s="29"/>
      <c r="K38" s="29"/>
    </row>
    <row r="39" spans="1:11" ht="15" customHeight="1">
      <c r="A39" s="74" t="s">
        <v>1293</v>
      </c>
      <c r="B39" s="30">
        <v>542</v>
      </c>
      <c r="C39" s="30">
        <v>469</v>
      </c>
      <c r="D39" s="75">
        <f>C39/B39</f>
        <v>0.8653136531365314</v>
      </c>
      <c r="E39" s="75">
        <v>0.7316692667706708</v>
      </c>
      <c r="F39" s="74" t="s">
        <v>1294</v>
      </c>
      <c r="G39" s="30">
        <v>606</v>
      </c>
      <c r="H39" s="30">
        <v>10</v>
      </c>
      <c r="I39" s="30">
        <v>10</v>
      </c>
      <c r="J39" s="29">
        <f aca="true" t="shared" si="4" ref="J39:J43">I39/H39</f>
        <v>1</v>
      </c>
      <c r="K39" s="29">
        <v>0.025839793281653745</v>
      </c>
    </row>
    <row r="40" spans="1:11" ht="15" customHeight="1">
      <c r="A40" s="74" t="s">
        <v>1295</v>
      </c>
      <c r="B40" s="30"/>
      <c r="C40" s="30"/>
      <c r="D40" s="75"/>
      <c r="E40" s="75"/>
      <c r="F40" s="74" t="s">
        <v>1296</v>
      </c>
      <c r="G40" s="30">
        <v>1450</v>
      </c>
      <c r="H40" s="30">
        <v>186</v>
      </c>
      <c r="I40" s="30">
        <v>186</v>
      </c>
      <c r="J40" s="29">
        <f t="shared" si="4"/>
        <v>1</v>
      </c>
      <c r="K40" s="29">
        <v>0.34896810506566606</v>
      </c>
    </row>
    <row r="41" spans="1:11" ht="15" customHeight="1">
      <c r="A41" s="74" t="s">
        <v>1297</v>
      </c>
      <c r="B41" s="30"/>
      <c r="C41" s="30"/>
      <c r="D41" s="29"/>
      <c r="E41" s="29"/>
      <c r="F41" s="76" t="s">
        <v>1298</v>
      </c>
      <c r="G41" s="30"/>
      <c r="H41" s="30"/>
      <c r="I41" s="30"/>
      <c r="J41" s="29"/>
      <c r="K41" s="29"/>
    </row>
    <row r="42" spans="1:11" ht="15" customHeight="1">
      <c r="A42" s="74"/>
      <c r="B42" s="30"/>
      <c r="C42" s="30"/>
      <c r="D42" s="29"/>
      <c r="E42" s="29"/>
      <c r="F42" s="76" t="s">
        <v>1299</v>
      </c>
      <c r="G42" s="30">
        <v>3353</v>
      </c>
      <c r="H42" s="30"/>
      <c r="I42" s="30"/>
      <c r="J42" s="29"/>
      <c r="K42" s="29"/>
    </row>
    <row r="43" spans="1:11" ht="15" customHeight="1">
      <c r="A43" s="74"/>
      <c r="B43" s="30"/>
      <c r="C43" s="30"/>
      <c r="D43" s="29"/>
      <c r="E43" s="29"/>
      <c r="F43" s="76" t="s">
        <v>1300</v>
      </c>
      <c r="G43" s="30">
        <v>60</v>
      </c>
      <c r="H43" s="30">
        <v>25</v>
      </c>
      <c r="I43" s="30">
        <v>25</v>
      </c>
      <c r="J43" s="29">
        <f t="shared" si="4"/>
        <v>1</v>
      </c>
      <c r="K43" s="29"/>
    </row>
    <row r="44" spans="1:11" ht="15" customHeight="1">
      <c r="A44" s="74"/>
      <c r="B44" s="30"/>
      <c r="C44" s="30"/>
      <c r="D44" s="29"/>
      <c r="E44" s="29"/>
      <c r="F44" s="76" t="s">
        <v>1301</v>
      </c>
      <c r="G44" s="30"/>
      <c r="H44" s="30"/>
      <c r="I44" s="30"/>
      <c r="J44" s="29"/>
      <c r="K44" s="29">
        <v>0</v>
      </c>
    </row>
    <row r="45" spans="1:11" s="63" customFormat="1" ht="15" customHeight="1">
      <c r="A45" s="81" t="s">
        <v>1302</v>
      </c>
      <c r="B45" s="54">
        <v>30995</v>
      </c>
      <c r="C45" s="54">
        <v>140060</v>
      </c>
      <c r="D45" s="75">
        <f>C45/B45</f>
        <v>4.518793353766736</v>
      </c>
      <c r="E45" s="75">
        <v>4.342541779059312</v>
      </c>
      <c r="F45" s="83" t="s">
        <v>1303</v>
      </c>
      <c r="G45" s="54">
        <v>69066</v>
      </c>
      <c r="H45" s="54">
        <v>83598</v>
      </c>
      <c r="I45" s="54">
        <v>70408</v>
      </c>
      <c r="J45" s="29">
        <f>I45/H45</f>
        <v>0.8422211057680806</v>
      </c>
      <c r="K45" s="29">
        <v>1.1141564072538532</v>
      </c>
    </row>
    <row r="46" spans="1:11" s="63" customFormat="1" ht="15" customHeight="1">
      <c r="A46" s="93"/>
      <c r="B46" s="94"/>
      <c r="C46" s="94"/>
      <c r="D46" s="95"/>
      <c r="E46" s="96"/>
      <c r="F46" s="97"/>
      <c r="G46" s="98"/>
      <c r="H46" s="98"/>
      <c r="I46" s="98"/>
      <c r="J46" s="99"/>
      <c r="K46" s="29"/>
    </row>
    <row r="47" spans="1:11" ht="16.5" customHeight="1">
      <c r="A47" s="81" t="s">
        <v>1304</v>
      </c>
      <c r="B47" s="77"/>
      <c r="C47" s="54">
        <v>12800</v>
      </c>
      <c r="D47" s="79"/>
      <c r="E47" s="75">
        <v>1.6</v>
      </c>
      <c r="F47" s="81" t="s">
        <v>1305</v>
      </c>
      <c r="G47" s="77"/>
      <c r="H47" s="77"/>
      <c r="I47" s="54">
        <v>12800</v>
      </c>
      <c r="J47" s="79"/>
      <c r="K47" s="29">
        <v>1.6</v>
      </c>
    </row>
    <row r="48" spans="1:11" ht="15" customHeight="1">
      <c r="A48" s="81" t="s">
        <v>62</v>
      </c>
      <c r="B48" s="54"/>
      <c r="C48" s="54"/>
      <c r="D48" s="79"/>
      <c r="E48" s="75"/>
      <c r="F48" s="81" t="s">
        <v>63</v>
      </c>
      <c r="G48" s="54"/>
      <c r="H48" s="54"/>
      <c r="I48" s="54"/>
      <c r="J48" s="79"/>
      <c r="K48" s="29"/>
    </row>
    <row r="49" spans="1:11" ht="12">
      <c r="A49" s="89" t="s">
        <v>1306</v>
      </c>
      <c r="B49" s="30"/>
      <c r="C49" s="30">
        <v>22246</v>
      </c>
      <c r="D49" s="79"/>
      <c r="E49" s="75">
        <v>0.6297523000707714</v>
      </c>
      <c r="F49" s="89" t="s">
        <v>1307</v>
      </c>
      <c r="G49" s="79"/>
      <c r="H49" s="79"/>
      <c r="I49" s="79">
        <v>2954</v>
      </c>
      <c r="J49" s="79"/>
      <c r="K49" s="29">
        <v>24.823529411764707</v>
      </c>
    </row>
    <row r="50" spans="1:11" ht="12">
      <c r="A50" s="89" t="s">
        <v>1308</v>
      </c>
      <c r="B50" s="30"/>
      <c r="C50" s="30"/>
      <c r="D50" s="79"/>
      <c r="E50" s="75"/>
      <c r="F50" s="89" t="s">
        <v>1309</v>
      </c>
      <c r="G50" s="79"/>
      <c r="H50" s="79"/>
      <c r="I50" s="79"/>
      <c r="J50" s="79"/>
      <c r="K50" s="29"/>
    </row>
    <row r="51" spans="1:11" ht="12">
      <c r="A51" s="89" t="s">
        <v>74</v>
      </c>
      <c r="B51" s="30"/>
      <c r="C51" s="30">
        <v>7950</v>
      </c>
      <c r="D51" s="79"/>
      <c r="E51" s="75">
        <v>0.6127639895174966</v>
      </c>
      <c r="F51" s="89" t="s">
        <v>1310</v>
      </c>
      <c r="G51" s="30"/>
      <c r="H51" s="30"/>
      <c r="I51" s="30">
        <v>83704</v>
      </c>
      <c r="J51" s="79"/>
      <c r="K51" s="29">
        <v>9.011088384110238</v>
      </c>
    </row>
    <row r="52" spans="1:11" ht="12">
      <c r="A52" s="89" t="s">
        <v>76</v>
      </c>
      <c r="B52" s="30"/>
      <c r="C52" s="30"/>
      <c r="D52" s="79"/>
      <c r="E52" s="29"/>
      <c r="F52" s="89" t="s">
        <v>73</v>
      </c>
      <c r="G52" s="30"/>
      <c r="H52" s="30"/>
      <c r="I52" s="30">
        <v>13190</v>
      </c>
      <c r="J52" s="79"/>
      <c r="K52" s="29">
        <v>1.659119496855346</v>
      </c>
    </row>
    <row r="53" spans="1:11" ht="12">
      <c r="A53" s="79"/>
      <c r="B53" s="79"/>
      <c r="C53" s="79"/>
      <c r="D53" s="79"/>
      <c r="E53" s="52"/>
      <c r="F53" s="79"/>
      <c r="G53" s="77"/>
      <c r="H53" s="77"/>
      <c r="I53" s="77"/>
      <c r="J53" s="79"/>
      <c r="K53" s="29"/>
    </row>
    <row r="54" spans="1:11" ht="12">
      <c r="A54" s="81" t="s">
        <v>1077</v>
      </c>
      <c r="B54" s="54"/>
      <c r="C54" s="54">
        <v>183056</v>
      </c>
      <c r="D54" s="79"/>
      <c r="E54" s="75">
        <v>2.0672147438793025</v>
      </c>
      <c r="F54" s="83" t="s">
        <v>80</v>
      </c>
      <c r="G54" s="54"/>
      <c r="H54" s="77"/>
      <c r="I54" s="54">
        <v>183056</v>
      </c>
      <c r="J54" s="79"/>
      <c r="K54" s="29">
        <v>2.0672147438793025</v>
      </c>
    </row>
  </sheetData>
  <sheetProtection/>
  <mergeCells count="4">
    <mergeCell ref="A1:K1"/>
    <mergeCell ref="A2:K2"/>
    <mergeCell ref="A3:E3"/>
    <mergeCell ref="F3:K3"/>
  </mergeCells>
  <printOptions/>
  <pageMargins left="1.77" right="0.18" top="0.51" bottom="0.55" header="0.31" footer="0.31"/>
  <pageSetup fitToHeight="1" fitToWidth="1" horizontalDpi="600" verticalDpi="600" orientation="landscape" paperSize="9" scale="6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showZeros="0" zoomScaleSheetLayoutView="100" workbookViewId="0" topLeftCell="A29">
      <selection activeCell="M49" sqref="M49"/>
    </sheetView>
  </sheetViews>
  <sheetFormatPr defaultColWidth="9.00390625" defaultRowHeight="13.5"/>
  <cols>
    <col min="1" max="1" width="40.25390625" style="64" bestFit="1" customWidth="1"/>
    <col min="2" max="2" width="11.875" style="65" customWidth="1"/>
    <col min="3" max="3" width="11.25390625" style="65" customWidth="1"/>
    <col min="4" max="4" width="8.00390625" style="64" customWidth="1"/>
    <col min="5" max="5" width="8.875" style="64" customWidth="1"/>
    <col min="6" max="6" width="54.625" style="64" bestFit="1" customWidth="1"/>
    <col min="7" max="7" width="10.625" style="65" customWidth="1"/>
    <col min="8" max="8" width="11.625" style="65" customWidth="1"/>
    <col min="9" max="9" width="10.625" style="65" customWidth="1"/>
    <col min="10" max="11" width="9.25390625" style="64" customWidth="1"/>
    <col min="12" max="16384" width="9.00390625" style="64" customWidth="1"/>
  </cols>
  <sheetData>
    <row r="1" spans="1:11" ht="36" customHeight="1">
      <c r="A1" s="66" t="s">
        <v>1311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" customHeight="1">
      <c r="A3" s="68" t="s">
        <v>1223</v>
      </c>
      <c r="B3" s="69"/>
      <c r="C3" s="69"/>
      <c r="D3" s="69"/>
      <c r="E3" s="70"/>
      <c r="F3" s="68" t="s">
        <v>1224</v>
      </c>
      <c r="G3" s="69"/>
      <c r="H3" s="69"/>
      <c r="I3" s="69"/>
      <c r="J3" s="69"/>
      <c r="K3" s="70"/>
    </row>
    <row r="4" spans="1:11" s="63" customFormat="1" ht="39.75" customHeight="1">
      <c r="A4" s="57" t="s">
        <v>1225</v>
      </c>
      <c r="B4" s="71" t="s">
        <v>1312</v>
      </c>
      <c r="C4" s="72" t="s">
        <v>6</v>
      </c>
      <c r="D4" s="73" t="s">
        <v>7</v>
      </c>
      <c r="E4" s="73" t="s">
        <v>8</v>
      </c>
      <c r="F4" s="57" t="s">
        <v>1225</v>
      </c>
      <c r="G4" s="14" t="s">
        <v>136</v>
      </c>
      <c r="H4" s="14" t="s">
        <v>137</v>
      </c>
      <c r="I4" s="14" t="s">
        <v>6</v>
      </c>
      <c r="J4" s="73" t="s">
        <v>138</v>
      </c>
      <c r="K4" s="73" t="s">
        <v>8</v>
      </c>
    </row>
    <row r="5" spans="1:11" ht="15" customHeight="1">
      <c r="A5" s="74" t="s">
        <v>1226</v>
      </c>
      <c r="B5" s="30"/>
      <c r="C5" s="30"/>
      <c r="D5" s="75"/>
      <c r="E5" s="75"/>
      <c r="F5" s="74" t="s">
        <v>1227</v>
      </c>
      <c r="G5" s="30"/>
      <c r="H5" s="30"/>
      <c r="I5" s="30"/>
      <c r="J5" s="29"/>
      <c r="K5" s="29"/>
    </row>
    <row r="6" spans="1:11" ht="15" customHeight="1">
      <c r="A6" s="74" t="s">
        <v>1228</v>
      </c>
      <c r="B6" s="30"/>
      <c r="C6" s="30"/>
      <c r="D6" s="75"/>
      <c r="E6" s="75"/>
      <c r="F6" s="76" t="s">
        <v>1229</v>
      </c>
      <c r="G6" s="30"/>
      <c r="H6" s="30"/>
      <c r="I6" s="30"/>
      <c r="J6" s="29"/>
      <c r="K6" s="29"/>
    </row>
    <row r="7" spans="1:11" ht="15" customHeight="1">
      <c r="A7" s="74" t="s">
        <v>1230</v>
      </c>
      <c r="B7" s="30"/>
      <c r="C7" s="30"/>
      <c r="D7" s="75"/>
      <c r="E7" s="75"/>
      <c r="F7" s="74" t="s">
        <v>1231</v>
      </c>
      <c r="G7" s="30"/>
      <c r="H7" s="30"/>
      <c r="I7" s="30"/>
      <c r="J7" s="29"/>
      <c r="K7" s="29"/>
    </row>
    <row r="8" spans="1:11" ht="15" customHeight="1">
      <c r="A8" s="74" t="s">
        <v>1232</v>
      </c>
      <c r="B8" s="30"/>
      <c r="C8" s="30"/>
      <c r="D8" s="75"/>
      <c r="E8" s="75"/>
      <c r="F8" s="76" t="s">
        <v>1233</v>
      </c>
      <c r="G8" s="30"/>
      <c r="H8" s="30"/>
      <c r="I8" s="30"/>
      <c r="J8" s="29"/>
      <c r="K8" s="29"/>
    </row>
    <row r="9" spans="1:11" ht="15" customHeight="1">
      <c r="A9" s="74" t="s">
        <v>1234</v>
      </c>
      <c r="B9" s="30"/>
      <c r="C9" s="30"/>
      <c r="D9" s="75"/>
      <c r="E9" s="75"/>
      <c r="F9" s="76" t="s">
        <v>1235</v>
      </c>
      <c r="G9" s="30"/>
      <c r="H9" s="30"/>
      <c r="I9" s="30"/>
      <c r="J9" s="29"/>
      <c r="K9" s="29"/>
    </row>
    <row r="10" spans="1:11" ht="15" customHeight="1">
      <c r="A10" s="74" t="s">
        <v>1236</v>
      </c>
      <c r="B10" s="30"/>
      <c r="C10" s="30"/>
      <c r="D10" s="75"/>
      <c r="E10" s="75"/>
      <c r="F10" s="74" t="s">
        <v>1237</v>
      </c>
      <c r="G10" s="30"/>
      <c r="H10" s="30"/>
      <c r="I10" s="30"/>
      <c r="J10" s="29"/>
      <c r="K10" s="29"/>
    </row>
    <row r="11" spans="1:11" ht="15" customHeight="1">
      <c r="A11" s="74" t="s">
        <v>1238</v>
      </c>
      <c r="B11" s="30"/>
      <c r="C11" s="30"/>
      <c r="D11" s="75"/>
      <c r="E11" s="75"/>
      <c r="F11" s="74" t="s">
        <v>1239</v>
      </c>
      <c r="G11" s="30"/>
      <c r="H11" s="30"/>
      <c r="I11" s="30"/>
      <c r="J11" s="29"/>
      <c r="K11" s="29"/>
    </row>
    <row r="12" spans="1:11" ht="15" customHeight="1">
      <c r="A12" s="74" t="s">
        <v>1240</v>
      </c>
      <c r="B12" s="30"/>
      <c r="C12" s="30"/>
      <c r="D12" s="75"/>
      <c r="E12" s="75"/>
      <c r="F12" s="74" t="s">
        <v>1241</v>
      </c>
      <c r="G12" s="30">
        <v>100</v>
      </c>
      <c r="H12" s="30">
        <v>142</v>
      </c>
      <c r="I12" s="30">
        <v>20</v>
      </c>
      <c r="J12" s="29">
        <f>I12/H12</f>
        <v>0.14084507042253522</v>
      </c>
      <c r="K12" s="29">
        <v>1</v>
      </c>
    </row>
    <row r="13" spans="1:11" ht="15" customHeight="1">
      <c r="A13" s="74" t="s">
        <v>1242</v>
      </c>
      <c r="B13" s="30"/>
      <c r="C13" s="30"/>
      <c r="D13" s="75"/>
      <c r="E13" s="75"/>
      <c r="F13" s="74" t="s">
        <v>1243</v>
      </c>
      <c r="G13" s="30"/>
      <c r="H13" s="30">
        <v>140</v>
      </c>
      <c r="I13" s="30"/>
      <c r="J13" s="29"/>
      <c r="K13" s="29"/>
    </row>
    <row r="14" spans="1:11" ht="15" customHeight="1">
      <c r="A14" s="74" t="s">
        <v>1244</v>
      </c>
      <c r="B14" s="30"/>
      <c r="C14" s="30"/>
      <c r="D14" s="75"/>
      <c r="E14" s="75"/>
      <c r="F14" s="74" t="s">
        <v>1245</v>
      </c>
      <c r="G14" s="77"/>
      <c r="H14" s="77"/>
      <c r="I14" s="77"/>
      <c r="J14" s="29"/>
      <c r="K14" s="29"/>
    </row>
    <row r="15" spans="1:11" ht="15" customHeight="1">
      <c r="A15" s="74" t="s">
        <v>1246</v>
      </c>
      <c r="B15" s="30"/>
      <c r="C15" s="30"/>
      <c r="D15" s="75"/>
      <c r="E15" s="75"/>
      <c r="F15" s="74" t="s">
        <v>1247</v>
      </c>
      <c r="G15" s="30"/>
      <c r="H15" s="30"/>
      <c r="I15" s="30"/>
      <c r="J15" s="29"/>
      <c r="K15" s="29"/>
    </row>
    <row r="16" spans="1:11" ht="15" customHeight="1">
      <c r="A16" s="74" t="s">
        <v>1248</v>
      </c>
      <c r="B16" s="30"/>
      <c r="C16" s="30"/>
      <c r="D16" s="75"/>
      <c r="E16" s="75"/>
      <c r="F16" s="74" t="s">
        <v>1249</v>
      </c>
      <c r="G16" s="30"/>
      <c r="H16" s="30">
        <v>118</v>
      </c>
      <c r="I16" s="30">
        <v>118</v>
      </c>
      <c r="J16" s="29">
        <f>I16/H16</f>
        <v>1</v>
      </c>
      <c r="K16" s="29">
        <v>1.6388888888888888</v>
      </c>
    </row>
    <row r="17" spans="1:11" ht="15" customHeight="1">
      <c r="A17" s="74" t="s">
        <v>1250</v>
      </c>
      <c r="B17" s="30"/>
      <c r="C17" s="30"/>
      <c r="D17" s="75"/>
      <c r="E17" s="75"/>
      <c r="F17" s="74" t="s">
        <v>1251</v>
      </c>
      <c r="G17" s="30"/>
      <c r="H17" s="30"/>
      <c r="I17" s="30"/>
      <c r="J17" s="29"/>
      <c r="K17" s="29"/>
    </row>
    <row r="18" spans="1:11" ht="15" customHeight="1">
      <c r="A18" s="74" t="s">
        <v>1252</v>
      </c>
      <c r="B18" s="30"/>
      <c r="C18" s="30"/>
      <c r="D18" s="75"/>
      <c r="E18" s="75"/>
      <c r="F18" s="74" t="s">
        <v>1253</v>
      </c>
      <c r="G18" s="30"/>
      <c r="H18" s="30"/>
      <c r="I18" s="30"/>
      <c r="J18" s="29"/>
      <c r="K18" s="29"/>
    </row>
    <row r="19" spans="1:11" ht="15" customHeight="1">
      <c r="A19" s="74" t="s">
        <v>1254</v>
      </c>
      <c r="B19" s="30"/>
      <c r="C19" s="30"/>
      <c r="D19" s="75"/>
      <c r="E19" s="75"/>
      <c r="F19" s="76" t="s">
        <v>1255</v>
      </c>
      <c r="G19" s="30"/>
      <c r="H19" s="30"/>
      <c r="I19" s="30"/>
      <c r="J19" s="29"/>
      <c r="K19" s="29"/>
    </row>
    <row r="20" spans="1:11" ht="15" customHeight="1">
      <c r="A20" s="74" t="s">
        <v>1256</v>
      </c>
      <c r="B20" s="30"/>
      <c r="C20" s="30"/>
      <c r="D20" s="75"/>
      <c r="E20" s="75"/>
      <c r="F20" s="76" t="s">
        <v>1257</v>
      </c>
      <c r="G20" s="30"/>
      <c r="H20" s="30"/>
      <c r="I20" s="30"/>
      <c r="J20" s="29"/>
      <c r="K20" s="29"/>
    </row>
    <row r="21" spans="1:11" ht="15" customHeight="1">
      <c r="A21" s="74" t="s">
        <v>1258</v>
      </c>
      <c r="B21" s="30"/>
      <c r="C21" s="30"/>
      <c r="D21" s="75"/>
      <c r="E21" s="75"/>
      <c r="F21" s="76" t="s">
        <v>1259</v>
      </c>
      <c r="G21" s="30"/>
      <c r="H21" s="30"/>
      <c r="I21" s="30"/>
      <c r="J21" s="29"/>
      <c r="K21" s="29"/>
    </row>
    <row r="22" spans="1:11" ht="15" customHeight="1">
      <c r="A22" s="74" t="s">
        <v>1260</v>
      </c>
      <c r="B22" s="30"/>
      <c r="C22" s="30"/>
      <c r="D22" s="75"/>
      <c r="E22" s="75"/>
      <c r="F22" s="76" t="s">
        <v>1261</v>
      </c>
      <c r="G22" s="30"/>
      <c r="H22" s="30"/>
      <c r="I22" s="30"/>
      <c r="J22" s="29"/>
      <c r="K22" s="29"/>
    </row>
    <row r="23" spans="1:11" ht="15" customHeight="1">
      <c r="A23" s="74" t="s">
        <v>1262</v>
      </c>
      <c r="B23" s="30"/>
      <c r="C23" s="30"/>
      <c r="D23" s="75"/>
      <c r="E23" s="75"/>
      <c r="F23" s="76" t="s">
        <v>1263</v>
      </c>
      <c r="G23" s="30"/>
      <c r="H23" s="30"/>
      <c r="I23" s="30"/>
      <c r="J23" s="29"/>
      <c r="K23" s="29"/>
    </row>
    <row r="24" spans="1:11" ht="15" customHeight="1">
      <c r="A24" s="74" t="s">
        <v>1264</v>
      </c>
      <c r="B24" s="30"/>
      <c r="C24" s="30"/>
      <c r="D24" s="75"/>
      <c r="E24" s="75"/>
      <c r="F24" s="74" t="s">
        <v>1265</v>
      </c>
      <c r="G24" s="30"/>
      <c r="H24" s="30"/>
      <c r="I24" s="30"/>
      <c r="J24" s="29"/>
      <c r="K24" s="29"/>
    </row>
    <row r="25" spans="1:11" ht="15" customHeight="1">
      <c r="A25" s="74" t="s">
        <v>1266</v>
      </c>
      <c r="B25" s="30">
        <v>2121</v>
      </c>
      <c r="C25" s="30">
        <v>2121</v>
      </c>
      <c r="D25" s="75">
        <v>1</v>
      </c>
      <c r="E25" s="75">
        <v>4.766292134831461</v>
      </c>
      <c r="F25" s="74" t="s">
        <v>1267</v>
      </c>
      <c r="G25" s="30"/>
      <c r="H25" s="77"/>
      <c r="I25" s="30"/>
      <c r="J25" s="29"/>
      <c r="K25" s="29"/>
    </row>
    <row r="26" spans="1:11" ht="15" customHeight="1">
      <c r="A26" s="74" t="s">
        <v>1268</v>
      </c>
      <c r="B26" s="30"/>
      <c r="C26" s="30"/>
      <c r="D26" s="75"/>
      <c r="E26" s="75"/>
      <c r="F26" s="74" t="s">
        <v>1269</v>
      </c>
      <c r="G26" s="30">
        <v>400</v>
      </c>
      <c r="H26" s="30">
        <v>2121</v>
      </c>
      <c r="I26" s="30"/>
      <c r="J26" s="29"/>
      <c r="K26" s="29"/>
    </row>
    <row r="27" spans="1:11" ht="15" customHeight="1">
      <c r="A27" s="74" t="s">
        <v>1270</v>
      </c>
      <c r="B27" s="30"/>
      <c r="C27" s="30"/>
      <c r="D27" s="75"/>
      <c r="E27" s="75"/>
      <c r="F27" s="74" t="s">
        <v>1271</v>
      </c>
      <c r="G27" s="30"/>
      <c r="H27" s="30"/>
      <c r="I27" s="30"/>
      <c r="J27" s="29"/>
      <c r="K27" s="29"/>
    </row>
    <row r="28" spans="1:11" ht="15" customHeight="1">
      <c r="A28" s="74" t="s">
        <v>1272</v>
      </c>
      <c r="B28" s="30"/>
      <c r="C28" s="30"/>
      <c r="D28" s="75"/>
      <c r="E28" s="75"/>
      <c r="F28" s="74" t="s">
        <v>1273</v>
      </c>
      <c r="G28" s="30"/>
      <c r="H28" s="30">
        <v>311</v>
      </c>
      <c r="I28" s="30"/>
      <c r="J28" s="29"/>
      <c r="K28" s="29"/>
    </row>
    <row r="29" spans="1:11" ht="15" customHeight="1">
      <c r="A29" s="74" t="s">
        <v>1274</v>
      </c>
      <c r="B29" s="30">
        <v>2591</v>
      </c>
      <c r="C29" s="30">
        <v>2591</v>
      </c>
      <c r="D29" s="75">
        <v>1</v>
      </c>
      <c r="E29" s="75">
        <v>1.1863553113553114</v>
      </c>
      <c r="F29" s="74" t="s">
        <v>1275</v>
      </c>
      <c r="G29" s="30">
        <v>50</v>
      </c>
      <c r="H29" s="30">
        <v>15</v>
      </c>
      <c r="I29" s="30">
        <v>15</v>
      </c>
      <c r="J29" s="29">
        <f aca="true" t="shared" si="0" ref="J29:J32">I29/H29</f>
        <v>1</v>
      </c>
      <c r="K29" s="29">
        <v>0.2112676056338028</v>
      </c>
    </row>
    <row r="30" spans="1:11" ht="15" customHeight="1">
      <c r="A30" s="74" t="s">
        <v>1276</v>
      </c>
      <c r="B30" s="30"/>
      <c r="C30" s="30"/>
      <c r="D30" s="75"/>
      <c r="E30" s="75"/>
      <c r="F30" s="74" t="s">
        <v>1277</v>
      </c>
      <c r="G30" s="30"/>
      <c r="H30" s="30">
        <v>92</v>
      </c>
      <c r="I30" s="30">
        <v>91</v>
      </c>
      <c r="J30" s="29">
        <f t="shared" si="0"/>
        <v>0.9891304347826086</v>
      </c>
      <c r="K30" s="29"/>
    </row>
    <row r="31" spans="1:11" ht="15" customHeight="1">
      <c r="A31" s="74" t="s">
        <v>1278</v>
      </c>
      <c r="B31" s="30">
        <v>85</v>
      </c>
      <c r="C31" s="30">
        <v>85</v>
      </c>
      <c r="D31" s="75">
        <v>1</v>
      </c>
      <c r="E31" s="75">
        <v>1.0493827160493827</v>
      </c>
      <c r="F31" s="76" t="s">
        <v>1279</v>
      </c>
      <c r="G31" s="30"/>
      <c r="H31" s="30"/>
      <c r="I31" s="30"/>
      <c r="J31" s="29"/>
      <c r="K31" s="29"/>
    </row>
    <row r="32" spans="1:11" ht="15" customHeight="1">
      <c r="A32" s="74" t="s">
        <v>1313</v>
      </c>
      <c r="B32" s="30"/>
      <c r="C32" s="30"/>
      <c r="D32" s="75"/>
      <c r="E32" s="75"/>
      <c r="F32" s="74" t="s">
        <v>1281</v>
      </c>
      <c r="G32" s="30">
        <v>1400</v>
      </c>
      <c r="H32" s="30">
        <v>4511</v>
      </c>
      <c r="I32" s="30">
        <v>2301</v>
      </c>
      <c r="J32" s="29">
        <f t="shared" si="0"/>
        <v>0.5100864553314121</v>
      </c>
      <c r="K32" s="29">
        <v>0.8666666666666667</v>
      </c>
    </row>
    <row r="33" spans="1:11" ht="15" customHeight="1">
      <c r="A33" s="74" t="s">
        <v>1282</v>
      </c>
      <c r="B33" s="30"/>
      <c r="C33" s="30"/>
      <c r="D33" s="75"/>
      <c r="E33" s="75"/>
      <c r="F33" s="74" t="s">
        <v>1283</v>
      </c>
      <c r="G33" s="30"/>
      <c r="H33" s="30"/>
      <c r="I33" s="30"/>
      <c r="J33" s="29"/>
      <c r="K33" s="29"/>
    </row>
    <row r="34" spans="1:11" ht="15" customHeight="1">
      <c r="A34" s="74" t="s">
        <v>1284</v>
      </c>
      <c r="B34" s="30"/>
      <c r="C34" s="30"/>
      <c r="D34" s="75"/>
      <c r="E34" s="75"/>
      <c r="F34" s="74" t="s">
        <v>1285</v>
      </c>
      <c r="G34" s="30"/>
      <c r="H34" s="30">
        <v>85</v>
      </c>
      <c r="I34" s="30"/>
      <c r="J34" s="29"/>
      <c r="K34" s="29">
        <v>0</v>
      </c>
    </row>
    <row r="35" spans="1:11" ht="15" customHeight="1">
      <c r="A35" s="74" t="s">
        <v>1314</v>
      </c>
      <c r="B35" s="30"/>
      <c r="C35" s="30"/>
      <c r="D35" s="75"/>
      <c r="E35" s="75"/>
      <c r="F35" s="74" t="s">
        <v>1286</v>
      </c>
      <c r="G35" s="30"/>
      <c r="H35" s="30">
        <v>1</v>
      </c>
      <c r="I35" s="30"/>
      <c r="J35" s="29"/>
      <c r="K35" s="29"/>
    </row>
    <row r="36" spans="1:11" ht="15" customHeight="1">
      <c r="A36" s="74" t="s">
        <v>1287</v>
      </c>
      <c r="B36" s="78"/>
      <c r="D36" s="75"/>
      <c r="E36" s="75"/>
      <c r="F36" s="74" t="s">
        <v>1288</v>
      </c>
      <c r="G36" s="30"/>
      <c r="H36" s="30"/>
      <c r="I36" s="30"/>
      <c r="J36" s="29"/>
      <c r="K36" s="29"/>
    </row>
    <row r="37" spans="1:11" ht="15" customHeight="1">
      <c r="A37" s="79" t="s">
        <v>1289</v>
      </c>
      <c r="B37" s="77"/>
      <c r="C37" s="77"/>
      <c r="D37" s="75"/>
      <c r="E37" s="75"/>
      <c r="F37" s="74" t="s">
        <v>1290</v>
      </c>
      <c r="G37" s="30"/>
      <c r="H37" s="30"/>
      <c r="I37" s="30"/>
      <c r="J37" s="29"/>
      <c r="K37" s="29"/>
    </row>
    <row r="38" spans="1:11" ht="15" customHeight="1">
      <c r="A38" s="74" t="s">
        <v>1291</v>
      </c>
      <c r="B38" s="30"/>
      <c r="C38" s="30"/>
      <c r="D38" s="75"/>
      <c r="E38" s="75"/>
      <c r="F38" s="74" t="s">
        <v>1292</v>
      </c>
      <c r="G38" s="30"/>
      <c r="H38" s="30"/>
      <c r="I38" s="30"/>
      <c r="J38" s="29"/>
      <c r="K38" s="29"/>
    </row>
    <row r="39" spans="1:11" ht="15" customHeight="1">
      <c r="A39" s="74" t="s">
        <v>1293</v>
      </c>
      <c r="B39" s="30"/>
      <c r="C39" s="30"/>
      <c r="D39" s="75"/>
      <c r="E39" s="75"/>
      <c r="F39" s="74" t="s">
        <v>1294</v>
      </c>
      <c r="G39" s="30"/>
      <c r="H39" s="30"/>
      <c r="I39" s="30"/>
      <c r="J39" s="29"/>
      <c r="K39" s="29"/>
    </row>
    <row r="40" spans="1:11" ht="15" customHeight="1">
      <c r="A40" s="74" t="s">
        <v>1295</v>
      </c>
      <c r="B40" s="30"/>
      <c r="C40" s="30"/>
      <c r="D40" s="75"/>
      <c r="E40" s="75"/>
      <c r="F40" s="74" t="s">
        <v>1296</v>
      </c>
      <c r="G40" s="30"/>
      <c r="H40" s="30">
        <v>155</v>
      </c>
      <c r="I40" s="30">
        <v>155</v>
      </c>
      <c r="J40" s="29">
        <f>I40/H40</f>
        <v>1</v>
      </c>
      <c r="K40" s="29">
        <v>0.29080675422138835</v>
      </c>
    </row>
    <row r="41" spans="1:11" s="63" customFormat="1" ht="15" customHeight="1">
      <c r="A41" s="74" t="s">
        <v>1297</v>
      </c>
      <c r="B41" s="30"/>
      <c r="C41" s="30"/>
      <c r="D41" s="75"/>
      <c r="E41" s="75"/>
      <c r="F41" s="76" t="s">
        <v>1315</v>
      </c>
      <c r="G41" s="30"/>
      <c r="H41" s="30"/>
      <c r="I41" s="30"/>
      <c r="J41" s="29"/>
      <c r="K41" s="29"/>
    </row>
    <row r="42" spans="1:11" s="63" customFormat="1" ht="15" customHeight="1">
      <c r="A42" s="74"/>
      <c r="B42" s="30"/>
      <c r="C42" s="30"/>
      <c r="D42" s="75"/>
      <c r="E42" s="75"/>
      <c r="F42" s="76" t="s">
        <v>1316</v>
      </c>
      <c r="G42" s="30">
        <v>106</v>
      </c>
      <c r="H42" s="30"/>
      <c r="I42" s="30"/>
      <c r="J42" s="29"/>
      <c r="K42" s="29"/>
    </row>
    <row r="43" spans="1:11" s="63" customFormat="1" ht="15" customHeight="1">
      <c r="A43" s="80"/>
      <c r="B43" s="38"/>
      <c r="C43" s="38"/>
      <c r="D43" s="75"/>
      <c r="E43" s="75"/>
      <c r="F43" s="76"/>
      <c r="G43" s="30"/>
      <c r="H43" s="30"/>
      <c r="I43" s="30"/>
      <c r="J43" s="29"/>
      <c r="K43" s="29"/>
    </row>
    <row r="44" spans="1:11" s="63" customFormat="1" ht="15" customHeight="1">
      <c r="A44" s="80"/>
      <c r="B44" s="38"/>
      <c r="C44" s="38"/>
      <c r="D44" s="75"/>
      <c r="E44" s="75"/>
      <c r="F44" s="76"/>
      <c r="G44" s="30"/>
      <c r="H44" s="30"/>
      <c r="I44" s="30"/>
      <c r="J44" s="29"/>
      <c r="K44" s="29"/>
    </row>
    <row r="45" spans="1:11" s="63" customFormat="1" ht="15" customHeight="1">
      <c r="A45" s="81" t="s">
        <v>1302</v>
      </c>
      <c r="B45" s="54">
        <v>4797</v>
      </c>
      <c r="C45" s="54">
        <v>4797</v>
      </c>
      <c r="D45" s="82">
        <v>1</v>
      </c>
      <c r="E45" s="75">
        <v>1.6702646239554317</v>
      </c>
      <c r="F45" s="83" t="s">
        <v>1303</v>
      </c>
      <c r="G45" s="54">
        <v>2056</v>
      </c>
      <c r="H45" s="54">
        <v>7691</v>
      </c>
      <c r="I45" s="54">
        <v>2700</v>
      </c>
      <c r="J45" s="29">
        <f>I45/H45</f>
        <v>0.3510596801456248</v>
      </c>
      <c r="K45" s="29">
        <v>0.7983441750443524</v>
      </c>
    </row>
    <row r="46" spans="1:11" s="63" customFormat="1" ht="15" customHeight="1">
      <c r="A46" s="84"/>
      <c r="B46" s="51"/>
      <c r="C46" s="51"/>
      <c r="D46" s="85"/>
      <c r="E46" s="86"/>
      <c r="F46" s="87"/>
      <c r="G46" s="88"/>
      <c r="H46" s="88"/>
      <c r="I46" s="88"/>
      <c r="J46" s="90"/>
      <c r="K46" s="90"/>
    </row>
    <row r="47" spans="1:11" s="63" customFormat="1" ht="15" customHeight="1">
      <c r="A47" s="81" t="s">
        <v>1304</v>
      </c>
      <c r="B47" s="77"/>
      <c r="C47" s="54">
        <v>12800</v>
      </c>
      <c r="D47" s="79"/>
      <c r="E47" s="75">
        <v>1.6</v>
      </c>
      <c r="F47" s="81" t="s">
        <v>1317</v>
      </c>
      <c r="G47" s="77"/>
      <c r="H47" s="77"/>
      <c r="I47" s="54">
        <v>12800</v>
      </c>
      <c r="J47" s="79"/>
      <c r="K47" s="29">
        <v>1.6</v>
      </c>
    </row>
    <row r="48" spans="1:11" s="63" customFormat="1" ht="15" customHeight="1">
      <c r="A48" s="81" t="s">
        <v>62</v>
      </c>
      <c r="B48" s="54"/>
      <c r="C48" s="54">
        <v>22246</v>
      </c>
      <c r="D48" s="79"/>
      <c r="E48" s="75"/>
      <c r="F48" s="81" t="s">
        <v>63</v>
      </c>
      <c r="G48" s="54"/>
      <c r="H48" s="54"/>
      <c r="I48" s="54">
        <v>22438</v>
      </c>
      <c r="J48" s="79"/>
      <c r="K48" s="91"/>
    </row>
    <row r="49" spans="1:11" s="63" customFormat="1" ht="15" customHeight="1">
      <c r="A49" s="89" t="s">
        <v>1318</v>
      </c>
      <c r="B49" s="30"/>
      <c r="C49" s="30">
        <v>22246</v>
      </c>
      <c r="D49" s="79"/>
      <c r="E49" s="75">
        <v>0.630644932671864</v>
      </c>
      <c r="F49" s="89" t="s">
        <v>1309</v>
      </c>
      <c r="G49" s="79"/>
      <c r="H49" s="79"/>
      <c r="I49" s="30">
        <v>22438</v>
      </c>
      <c r="J49" s="79"/>
      <c r="K49" s="29"/>
    </row>
    <row r="50" spans="1:12" ht="16.5" customHeight="1">
      <c r="A50" s="89" t="s">
        <v>1319</v>
      </c>
      <c r="B50" s="30"/>
      <c r="C50" s="30"/>
      <c r="D50" s="79"/>
      <c r="E50" s="75"/>
      <c r="F50" s="89" t="s">
        <v>1307</v>
      </c>
      <c r="G50" s="79"/>
      <c r="H50" s="79"/>
      <c r="I50" s="30"/>
      <c r="J50" s="79"/>
      <c r="K50" s="92"/>
      <c r="L50" s="63"/>
    </row>
    <row r="51" spans="1:11" ht="14.25" customHeight="1">
      <c r="A51" s="89" t="s">
        <v>74</v>
      </c>
      <c r="B51" s="30"/>
      <c r="C51" s="30">
        <v>5449</v>
      </c>
      <c r="D51" s="79"/>
      <c r="E51" s="75">
        <v>0.729939718687207</v>
      </c>
      <c r="F51" s="89" t="s">
        <v>1310</v>
      </c>
      <c r="G51" s="30"/>
      <c r="H51" s="30"/>
      <c r="I51" s="30">
        <v>2363</v>
      </c>
      <c r="J51" s="79"/>
      <c r="K51" s="29">
        <v>1.687857142857143</v>
      </c>
    </row>
    <row r="52" spans="1:11" ht="12">
      <c r="A52" s="89" t="s">
        <v>76</v>
      </c>
      <c r="B52" s="30"/>
      <c r="C52" s="30"/>
      <c r="D52" s="79"/>
      <c r="E52" s="82"/>
      <c r="F52" s="89" t="s">
        <v>73</v>
      </c>
      <c r="G52" s="30"/>
      <c r="H52" s="30"/>
      <c r="I52" s="30">
        <v>4991</v>
      </c>
      <c r="J52" s="79"/>
      <c r="K52" s="29">
        <v>0.9159478803450174</v>
      </c>
    </row>
    <row r="53" spans="1:11" ht="12">
      <c r="A53" s="79"/>
      <c r="B53" s="79"/>
      <c r="C53" s="79"/>
      <c r="D53" s="79"/>
      <c r="E53" s="82"/>
      <c r="F53" s="79"/>
      <c r="G53" s="77"/>
      <c r="H53" s="77"/>
      <c r="I53" s="77"/>
      <c r="J53" s="79"/>
      <c r="K53" s="91"/>
    </row>
    <row r="54" spans="1:11" ht="12">
      <c r="A54" s="81" t="s">
        <v>1077</v>
      </c>
      <c r="B54" s="54"/>
      <c r="C54" s="54">
        <v>45292</v>
      </c>
      <c r="D54" s="79"/>
      <c r="E54" s="75">
        <v>0.8448108632395732</v>
      </c>
      <c r="F54" s="83" t="s">
        <v>80</v>
      </c>
      <c r="G54" s="54"/>
      <c r="H54" s="77"/>
      <c r="I54" s="54">
        <v>45292</v>
      </c>
      <c r="J54" s="79"/>
      <c r="K54" s="29">
        <v>0.8448108632395732</v>
      </c>
    </row>
  </sheetData>
  <sheetProtection/>
  <mergeCells count="4">
    <mergeCell ref="A1:K1"/>
    <mergeCell ref="A2:K2"/>
    <mergeCell ref="A3:E3"/>
    <mergeCell ref="F3:K3"/>
  </mergeCells>
  <printOptions/>
  <pageMargins left="2.09" right="0.18" top="0.55" bottom="0.75" header="0.31" footer="0.31"/>
  <pageSetup fitToHeight="1" fitToWidth="1" horizontalDpi="600" verticalDpi="600" orientation="landscape" paperSize="9" scale="56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workbookViewId="0" topLeftCell="A1">
      <selection activeCell="P20" sqref="P20"/>
    </sheetView>
  </sheetViews>
  <sheetFormatPr defaultColWidth="9.00390625" defaultRowHeight="13.5"/>
  <cols>
    <col min="2" max="2" width="31.50390625" style="0" customWidth="1"/>
    <col min="3" max="3" width="11.125" style="0" bestFit="1" customWidth="1"/>
    <col min="4" max="4" width="13.75390625" style="0" customWidth="1"/>
    <col min="5" max="5" width="9.125" style="0" customWidth="1"/>
    <col min="6" max="6" width="8.125" style="0" customWidth="1"/>
  </cols>
  <sheetData>
    <row r="1" spans="1:8" ht="36" customHeight="1">
      <c r="A1" s="56"/>
      <c r="B1" s="22" t="s">
        <v>1320</v>
      </c>
      <c r="C1" s="22"/>
      <c r="D1" s="22"/>
      <c r="E1" s="22"/>
      <c r="F1" s="22"/>
      <c r="G1" s="56"/>
      <c r="H1" s="56"/>
    </row>
    <row r="2" spans="2:6" ht="15" customHeight="1">
      <c r="B2" s="23" t="s">
        <v>1321</v>
      </c>
      <c r="C2" s="23"/>
      <c r="D2" s="23"/>
      <c r="E2" s="23"/>
      <c r="F2" s="23"/>
    </row>
    <row r="3" spans="2:6" ht="39" customHeight="1">
      <c r="B3" s="57" t="s">
        <v>1322</v>
      </c>
      <c r="C3" s="57" t="s">
        <v>5</v>
      </c>
      <c r="D3" s="57" t="s">
        <v>6</v>
      </c>
      <c r="E3" s="58" t="s">
        <v>7</v>
      </c>
      <c r="F3" s="58" t="s">
        <v>1323</v>
      </c>
    </row>
    <row r="4" spans="2:6" ht="15.75" customHeight="1">
      <c r="B4" s="27" t="s">
        <v>1324</v>
      </c>
      <c r="C4" s="59"/>
      <c r="D4" s="59">
        <v>188</v>
      </c>
      <c r="E4" s="60"/>
      <c r="F4" s="60">
        <v>1.413533834586466</v>
      </c>
    </row>
    <row r="5" spans="2:6" ht="15.75" customHeight="1">
      <c r="B5" s="27" t="s">
        <v>1325</v>
      </c>
      <c r="C5" s="59"/>
      <c r="D5" s="59">
        <v>3675</v>
      </c>
      <c r="E5" s="60"/>
      <c r="F5" s="60">
        <v>0.7882882882882883</v>
      </c>
    </row>
    <row r="6" spans="2:6" ht="15.75" customHeight="1">
      <c r="B6" s="27" t="s">
        <v>1326</v>
      </c>
      <c r="C6" s="59"/>
      <c r="D6" s="59"/>
      <c r="E6" s="60"/>
      <c r="F6" s="60"/>
    </row>
    <row r="7" spans="2:6" ht="15.75" customHeight="1">
      <c r="B7" s="27" t="s">
        <v>1327</v>
      </c>
      <c r="C7" s="59"/>
      <c r="D7" s="59"/>
      <c r="E7" s="60"/>
      <c r="F7" s="60"/>
    </row>
    <row r="8" spans="2:6" ht="15.75" customHeight="1">
      <c r="B8" s="27" t="s">
        <v>1328</v>
      </c>
      <c r="C8" s="59"/>
      <c r="D8" s="59"/>
      <c r="E8" s="60"/>
      <c r="F8" s="60"/>
    </row>
    <row r="9" spans="2:6" ht="15.75" customHeight="1">
      <c r="B9" s="27" t="s">
        <v>1329</v>
      </c>
      <c r="C9" s="59"/>
      <c r="D9" s="59">
        <v>9494</v>
      </c>
      <c r="E9" s="60"/>
      <c r="F9" s="60">
        <v>0.8836559940431868</v>
      </c>
    </row>
    <row r="10" spans="2:6" ht="15.75" customHeight="1">
      <c r="B10" s="27" t="s">
        <v>1330</v>
      </c>
      <c r="C10" s="59"/>
      <c r="D10" s="59">
        <v>1126</v>
      </c>
      <c r="E10" s="60"/>
      <c r="F10" s="60">
        <v>0.5813113061435209</v>
      </c>
    </row>
    <row r="11" spans="2:6" ht="15" customHeight="1">
      <c r="B11" s="27" t="s">
        <v>1331</v>
      </c>
      <c r="C11" s="59"/>
      <c r="D11" s="59"/>
      <c r="E11" s="60"/>
      <c r="F11" s="60"/>
    </row>
    <row r="12" spans="2:6" ht="16.5" customHeight="1">
      <c r="B12" s="27" t="s">
        <v>1243</v>
      </c>
      <c r="C12" s="59"/>
      <c r="D12" s="59"/>
      <c r="E12" s="60"/>
      <c r="F12" s="60"/>
    </row>
    <row r="13" spans="2:6" ht="16.5" customHeight="1">
      <c r="B13" s="27" t="s">
        <v>1332</v>
      </c>
      <c r="C13" s="59"/>
      <c r="D13" s="59">
        <v>31</v>
      </c>
      <c r="E13" s="60"/>
      <c r="F13" s="60">
        <v>0.11231884057971014</v>
      </c>
    </row>
    <row r="14" spans="2:6" ht="16.5" customHeight="1">
      <c r="B14" s="27" t="s">
        <v>1333</v>
      </c>
      <c r="C14" s="59"/>
      <c r="D14" s="59">
        <v>7924</v>
      </c>
      <c r="E14" s="60"/>
      <c r="F14" s="60">
        <v>0.9931069056272716</v>
      </c>
    </row>
    <row r="15" spans="2:6" ht="18" customHeight="1">
      <c r="B15" s="57" t="s">
        <v>1334</v>
      </c>
      <c r="C15" s="61"/>
      <c r="D15" s="61">
        <v>22438</v>
      </c>
      <c r="E15" s="62"/>
      <c r="F15" s="60">
        <v>0.6351875442321302</v>
      </c>
    </row>
  </sheetData>
  <sheetProtection/>
  <mergeCells count="2">
    <mergeCell ref="B1:F1"/>
    <mergeCell ref="B2:F2"/>
  </mergeCells>
  <printOptions/>
  <pageMargins left="0.75" right="0.75" top="1" bottom="1" header="0.51" footer="0.51"/>
  <pageSetup horizontalDpi="600" verticalDpi="600" orientation="portrait" paperSize="9" scale="9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8"/>
  <sheetViews>
    <sheetView showZeros="0" workbookViewId="0" topLeftCell="A1">
      <selection activeCell="F47" sqref="F47"/>
    </sheetView>
  </sheetViews>
  <sheetFormatPr defaultColWidth="9.00390625" defaultRowHeight="13.5"/>
  <cols>
    <col min="1" max="1" width="37.375" style="21" customWidth="1"/>
    <col min="2" max="2" width="8.625" style="21" customWidth="1"/>
    <col min="3" max="3" width="8.875" style="21" customWidth="1"/>
    <col min="4" max="4" width="8.50390625" style="21" customWidth="1"/>
    <col min="5" max="5" width="9.00390625" style="21" customWidth="1"/>
    <col min="6" max="6" width="35.00390625" style="21" customWidth="1"/>
    <col min="7" max="7" width="8.625" style="21" customWidth="1"/>
    <col min="8" max="8" width="9.125" style="21" customWidth="1"/>
    <col min="9" max="9" width="7.375" style="21" customWidth="1"/>
    <col min="10" max="10" width="7.875" style="21" customWidth="1"/>
    <col min="11" max="16384" width="9.00390625" style="21" customWidth="1"/>
  </cols>
  <sheetData>
    <row r="1" spans="1:10" ht="36" customHeight="1">
      <c r="A1" s="22" t="s">
        <v>1335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39.75" customHeight="1">
      <c r="A3" s="24" t="s">
        <v>4</v>
      </c>
      <c r="B3" s="24" t="s">
        <v>137</v>
      </c>
      <c r="C3" s="24" t="s">
        <v>6</v>
      </c>
      <c r="D3" s="25" t="s">
        <v>138</v>
      </c>
      <c r="E3" s="25" t="s">
        <v>8</v>
      </c>
      <c r="F3" s="26" t="s">
        <v>4</v>
      </c>
      <c r="G3" s="24" t="s">
        <v>137</v>
      </c>
      <c r="H3" s="26" t="s">
        <v>6</v>
      </c>
      <c r="I3" s="25" t="s">
        <v>138</v>
      </c>
      <c r="J3" s="25" t="s">
        <v>8</v>
      </c>
    </row>
    <row r="4" spans="1:10" ht="13.5">
      <c r="A4" s="27" t="s">
        <v>1336</v>
      </c>
      <c r="B4" s="28">
        <v>265</v>
      </c>
      <c r="C4" s="28">
        <v>265</v>
      </c>
      <c r="D4" s="29">
        <f>C4/B4</f>
        <v>1</v>
      </c>
      <c r="E4" s="29">
        <v>0.8307210031347962</v>
      </c>
      <c r="F4" s="27" t="s">
        <v>24</v>
      </c>
      <c r="G4" s="30"/>
      <c r="H4" s="30"/>
      <c r="I4" s="29"/>
      <c r="J4" s="29"/>
    </row>
    <row r="5" spans="1:10" ht="13.5">
      <c r="A5" s="27" t="s">
        <v>1337</v>
      </c>
      <c r="B5" s="30"/>
      <c r="C5" s="28"/>
      <c r="D5" s="29"/>
      <c r="E5" s="29"/>
      <c r="F5" s="31" t="s">
        <v>1082</v>
      </c>
      <c r="G5" s="30"/>
      <c r="H5" s="30"/>
      <c r="I5" s="29"/>
      <c r="J5" s="29"/>
    </row>
    <row r="6" spans="1:10" ht="13.5">
      <c r="A6" s="31" t="s">
        <v>1338</v>
      </c>
      <c r="B6" s="30"/>
      <c r="C6" s="28"/>
      <c r="D6" s="29"/>
      <c r="E6" s="29"/>
      <c r="F6" s="27" t="s">
        <v>1339</v>
      </c>
      <c r="G6" s="30"/>
      <c r="H6" s="30"/>
      <c r="I6" s="29"/>
      <c r="J6" s="29"/>
    </row>
    <row r="7" spans="1:10" ht="13.5">
      <c r="A7" s="27" t="s">
        <v>1340</v>
      </c>
      <c r="B7" s="30"/>
      <c r="C7" s="28"/>
      <c r="D7" s="29"/>
      <c r="E7" s="29"/>
      <c r="F7" s="27" t="s">
        <v>1341</v>
      </c>
      <c r="G7" s="32"/>
      <c r="H7" s="32"/>
      <c r="I7" s="29"/>
      <c r="J7" s="29"/>
    </row>
    <row r="8" spans="1:10" ht="13.5">
      <c r="A8" s="31" t="s">
        <v>1342</v>
      </c>
      <c r="B8" s="30"/>
      <c r="C8" s="28"/>
      <c r="D8" s="29"/>
      <c r="E8" s="29"/>
      <c r="F8" s="31" t="s">
        <v>1343</v>
      </c>
      <c r="G8" s="32"/>
      <c r="H8" s="32"/>
      <c r="I8" s="29"/>
      <c r="J8" s="29"/>
    </row>
    <row r="9" spans="1:10" ht="13.5">
      <c r="A9" s="27" t="s">
        <v>1344</v>
      </c>
      <c r="B9" s="30"/>
      <c r="C9" s="28"/>
      <c r="D9" s="29"/>
      <c r="E9" s="29"/>
      <c r="F9" s="27" t="s">
        <v>1345</v>
      </c>
      <c r="G9" s="32"/>
      <c r="H9" s="32"/>
      <c r="I9" s="29"/>
      <c r="J9" s="29"/>
    </row>
    <row r="10" spans="1:10" ht="13.5">
      <c r="A10" s="33" t="s">
        <v>1346</v>
      </c>
      <c r="B10" s="30"/>
      <c r="C10" s="28"/>
      <c r="D10" s="29"/>
      <c r="E10" s="29"/>
      <c r="F10" s="27" t="s">
        <v>1347</v>
      </c>
      <c r="G10" s="32"/>
      <c r="H10" s="32"/>
      <c r="I10" s="29"/>
      <c r="J10" s="29"/>
    </row>
    <row r="11" spans="1:10" ht="13.5">
      <c r="A11" s="27" t="s">
        <v>1348</v>
      </c>
      <c r="B11" s="30"/>
      <c r="C11" s="28"/>
      <c r="D11" s="29"/>
      <c r="E11" s="29"/>
      <c r="F11" s="31" t="s">
        <v>1349</v>
      </c>
      <c r="G11" s="32"/>
      <c r="H11" s="32"/>
      <c r="I11" s="29"/>
      <c r="J11" s="29"/>
    </row>
    <row r="12" spans="1:10" ht="13.5">
      <c r="A12" s="27" t="s">
        <v>1350</v>
      </c>
      <c r="B12" s="30">
        <v>78</v>
      </c>
      <c r="C12" s="28">
        <v>78</v>
      </c>
      <c r="D12" s="29">
        <f>C12/B12</f>
        <v>1</v>
      </c>
      <c r="E12" s="29">
        <v>0.7572815533980582</v>
      </c>
      <c r="F12" s="27" t="s">
        <v>1351</v>
      </c>
      <c r="G12" s="32"/>
      <c r="H12" s="32"/>
      <c r="I12" s="29"/>
      <c r="J12" s="29"/>
    </row>
    <row r="13" spans="1:10" ht="13.5">
      <c r="A13" s="33" t="s">
        <v>1352</v>
      </c>
      <c r="B13" s="30"/>
      <c r="C13" s="28"/>
      <c r="D13" s="29"/>
      <c r="E13" s="29"/>
      <c r="F13" s="27" t="s">
        <v>1353</v>
      </c>
      <c r="G13" s="32"/>
      <c r="H13" s="32"/>
      <c r="I13" s="29"/>
      <c r="J13" s="29"/>
    </row>
    <row r="14" spans="1:10" ht="13.5">
      <c r="A14" s="27" t="s">
        <v>1354</v>
      </c>
      <c r="B14" s="30"/>
      <c r="C14" s="28"/>
      <c r="D14" s="29"/>
      <c r="E14" s="29"/>
      <c r="F14" s="31" t="s">
        <v>1355</v>
      </c>
      <c r="G14" s="32"/>
      <c r="H14" s="32"/>
      <c r="I14" s="29"/>
      <c r="J14" s="29"/>
    </row>
    <row r="15" spans="1:10" ht="13.5">
      <c r="A15" s="27" t="s">
        <v>1356</v>
      </c>
      <c r="B15" s="32">
        <v>187</v>
      </c>
      <c r="C15" s="28">
        <v>187</v>
      </c>
      <c r="D15" s="29">
        <f>C15/B15</f>
        <v>1</v>
      </c>
      <c r="E15" s="29">
        <v>0.8657407407407407</v>
      </c>
      <c r="F15" s="27" t="s">
        <v>1357</v>
      </c>
      <c r="G15" s="32"/>
      <c r="H15" s="32"/>
      <c r="I15" s="29"/>
      <c r="J15" s="29"/>
    </row>
    <row r="16" spans="1:10" ht="13.5">
      <c r="A16" s="31" t="s">
        <v>1358</v>
      </c>
      <c r="B16" s="30"/>
      <c r="C16" s="28"/>
      <c r="D16" s="29"/>
      <c r="E16" s="29"/>
      <c r="F16" s="27" t="s">
        <v>1359</v>
      </c>
      <c r="G16" s="32"/>
      <c r="H16" s="32"/>
      <c r="I16" s="29"/>
      <c r="J16" s="29"/>
    </row>
    <row r="17" spans="1:10" ht="13.5">
      <c r="A17" s="27" t="s">
        <v>1360</v>
      </c>
      <c r="B17" s="32"/>
      <c r="C17" s="28"/>
      <c r="D17" s="29"/>
      <c r="E17" s="29"/>
      <c r="F17" s="31" t="s">
        <v>1361</v>
      </c>
      <c r="G17" s="32"/>
      <c r="H17" s="32"/>
      <c r="I17" s="29"/>
      <c r="J17" s="29"/>
    </row>
    <row r="18" spans="1:10" ht="13.5">
      <c r="A18" s="27" t="s">
        <v>1362</v>
      </c>
      <c r="B18" s="32"/>
      <c r="C18" s="28"/>
      <c r="D18" s="29"/>
      <c r="E18" s="29"/>
      <c r="F18" s="27" t="s">
        <v>1363</v>
      </c>
      <c r="G18" s="32"/>
      <c r="H18" s="32"/>
      <c r="I18" s="29"/>
      <c r="J18" s="29"/>
    </row>
    <row r="19" spans="1:10" ht="13.5">
      <c r="A19" s="27" t="s">
        <v>1364</v>
      </c>
      <c r="B19" s="30"/>
      <c r="C19" s="28"/>
      <c r="D19" s="29"/>
      <c r="E19" s="29"/>
      <c r="F19" s="27" t="s">
        <v>1365</v>
      </c>
      <c r="G19" s="32"/>
      <c r="H19" s="32"/>
      <c r="I19" s="29"/>
      <c r="J19" s="29"/>
    </row>
    <row r="20" spans="1:10" ht="13.5">
      <c r="A20" s="27" t="s">
        <v>1366</v>
      </c>
      <c r="B20" s="30"/>
      <c r="C20" s="28"/>
      <c r="D20" s="29"/>
      <c r="E20" s="29"/>
      <c r="F20" s="31" t="s">
        <v>1367</v>
      </c>
      <c r="G20" s="32"/>
      <c r="H20" s="32"/>
      <c r="I20" s="29"/>
      <c r="J20" s="29"/>
    </row>
    <row r="21" spans="1:10" ht="13.5">
      <c r="A21" s="33" t="s">
        <v>1368</v>
      </c>
      <c r="B21" s="30"/>
      <c r="C21" s="28"/>
      <c r="D21" s="29"/>
      <c r="E21" s="29"/>
      <c r="F21" s="27" t="s">
        <v>1369</v>
      </c>
      <c r="G21" s="32"/>
      <c r="H21" s="32"/>
      <c r="I21" s="29"/>
      <c r="J21" s="29"/>
    </row>
    <row r="22" spans="1:10" ht="13.5">
      <c r="A22" s="27" t="s">
        <v>1370</v>
      </c>
      <c r="B22" s="30"/>
      <c r="C22" s="28"/>
      <c r="D22" s="29"/>
      <c r="E22" s="29"/>
      <c r="F22" s="27" t="s">
        <v>1371</v>
      </c>
      <c r="G22" s="32"/>
      <c r="H22" s="32"/>
      <c r="I22" s="29"/>
      <c r="J22" s="29"/>
    </row>
    <row r="23" spans="1:10" ht="13.5">
      <c r="A23" s="27" t="s">
        <v>1372</v>
      </c>
      <c r="B23" s="32"/>
      <c r="C23" s="28"/>
      <c r="D23" s="29"/>
      <c r="E23" s="29"/>
      <c r="F23" s="31" t="s">
        <v>1373</v>
      </c>
      <c r="G23" s="32"/>
      <c r="H23" s="32"/>
      <c r="I23" s="29"/>
      <c r="J23" s="29"/>
    </row>
    <row r="24" spans="1:10" ht="13.5">
      <c r="A24" s="27" t="s">
        <v>1374</v>
      </c>
      <c r="B24" s="32"/>
      <c r="C24" s="28"/>
      <c r="D24" s="29"/>
      <c r="E24" s="29"/>
      <c r="F24" s="27" t="s">
        <v>1375</v>
      </c>
      <c r="G24" s="32"/>
      <c r="H24" s="32"/>
      <c r="I24" s="29"/>
      <c r="J24" s="29"/>
    </row>
    <row r="25" spans="1:10" ht="13.5">
      <c r="A25" s="27" t="s">
        <v>1376</v>
      </c>
      <c r="B25" s="30"/>
      <c r="C25" s="28"/>
      <c r="D25" s="29"/>
      <c r="E25" s="29"/>
      <c r="F25" s="27" t="s">
        <v>1377</v>
      </c>
      <c r="G25" s="32"/>
      <c r="H25" s="32"/>
      <c r="I25" s="29"/>
      <c r="J25" s="29"/>
    </row>
    <row r="26" spans="1:10" ht="13.5">
      <c r="A26" s="31" t="s">
        <v>1378</v>
      </c>
      <c r="B26" s="32"/>
      <c r="C26" s="28"/>
      <c r="D26" s="29"/>
      <c r="E26" s="29"/>
      <c r="F26" s="31" t="s">
        <v>1379</v>
      </c>
      <c r="G26" s="32"/>
      <c r="H26" s="32"/>
      <c r="I26" s="29"/>
      <c r="J26" s="29"/>
    </row>
    <row r="27" spans="1:10" ht="13.5">
      <c r="A27" s="31" t="s">
        <v>1380</v>
      </c>
      <c r="B27" s="32"/>
      <c r="C27" s="28"/>
      <c r="D27" s="29"/>
      <c r="E27" s="29"/>
      <c r="F27" s="27" t="s">
        <v>1381</v>
      </c>
      <c r="G27" s="32">
        <v>100</v>
      </c>
      <c r="H27" s="32">
        <v>100</v>
      </c>
      <c r="I27" s="29">
        <f>H27/G27</f>
        <v>1</v>
      </c>
      <c r="J27" s="29"/>
    </row>
    <row r="28" spans="1:10" ht="13.5">
      <c r="A28" s="27" t="s">
        <v>1382</v>
      </c>
      <c r="B28" s="32"/>
      <c r="C28" s="28"/>
      <c r="D28" s="29"/>
      <c r="E28" s="29"/>
      <c r="F28" s="27" t="s">
        <v>1383</v>
      </c>
      <c r="G28" s="32">
        <v>100</v>
      </c>
      <c r="H28" s="32">
        <v>100</v>
      </c>
      <c r="I28" s="29">
        <f>H28/G28</f>
        <v>1</v>
      </c>
      <c r="J28" s="29"/>
    </row>
    <row r="29" spans="1:10" ht="13.5">
      <c r="A29" s="27" t="s">
        <v>1384</v>
      </c>
      <c r="B29" s="30"/>
      <c r="C29" s="28"/>
      <c r="D29" s="29"/>
      <c r="E29" s="29"/>
      <c r="F29" s="31" t="s">
        <v>1385</v>
      </c>
      <c r="G29" s="32"/>
      <c r="H29" s="32"/>
      <c r="I29" s="29"/>
      <c r="J29" s="29"/>
    </row>
    <row r="30" spans="1:10" ht="13.5">
      <c r="A30" s="27" t="s">
        <v>1386</v>
      </c>
      <c r="B30" s="32"/>
      <c r="C30" s="28"/>
      <c r="D30" s="29"/>
      <c r="E30" s="29"/>
      <c r="F30" s="27" t="s">
        <v>1387</v>
      </c>
      <c r="G30" s="32"/>
      <c r="H30" s="32"/>
      <c r="I30" s="29"/>
      <c r="J30" s="29"/>
    </row>
    <row r="31" spans="1:10" ht="13.5">
      <c r="A31" s="27" t="s">
        <v>1388</v>
      </c>
      <c r="B31" s="32"/>
      <c r="C31" s="28"/>
      <c r="D31" s="29"/>
      <c r="E31" s="29"/>
      <c r="F31" s="27" t="s">
        <v>1389</v>
      </c>
      <c r="G31" s="32"/>
      <c r="H31" s="32"/>
      <c r="I31" s="29"/>
      <c r="J31" s="29"/>
    </row>
    <row r="32" spans="1:10" ht="13.5">
      <c r="A32" s="27" t="s">
        <v>1390</v>
      </c>
      <c r="B32" s="32"/>
      <c r="C32" s="28"/>
      <c r="D32" s="29"/>
      <c r="E32" s="29"/>
      <c r="F32" s="31" t="s">
        <v>1391</v>
      </c>
      <c r="G32" s="32"/>
      <c r="H32" s="32"/>
      <c r="I32" s="29"/>
      <c r="J32" s="29"/>
    </row>
    <row r="33" spans="1:10" ht="13.5">
      <c r="A33" s="27" t="s">
        <v>1392</v>
      </c>
      <c r="B33" s="32"/>
      <c r="C33" s="28"/>
      <c r="D33" s="29"/>
      <c r="E33" s="29"/>
      <c r="F33" s="27" t="s">
        <v>1393</v>
      </c>
      <c r="G33" s="32">
        <v>105</v>
      </c>
      <c r="H33" s="32">
        <v>105</v>
      </c>
      <c r="I33" s="29">
        <f>H33/G33</f>
        <v>1</v>
      </c>
      <c r="J33" s="29">
        <v>0.479</v>
      </c>
    </row>
    <row r="34" spans="1:10" ht="13.5">
      <c r="A34" s="27" t="s">
        <v>1394</v>
      </c>
      <c r="B34" s="32"/>
      <c r="C34" s="28"/>
      <c r="D34" s="29"/>
      <c r="E34" s="29"/>
      <c r="F34" s="27" t="s">
        <v>1395</v>
      </c>
      <c r="G34" s="32">
        <v>105</v>
      </c>
      <c r="H34" s="32">
        <v>105</v>
      </c>
      <c r="I34" s="29">
        <f>H34/G34</f>
        <v>1</v>
      </c>
      <c r="J34" s="29">
        <v>0.4794520547945205</v>
      </c>
    </row>
    <row r="35" spans="1:10" ht="13.5">
      <c r="A35" s="27" t="s">
        <v>1396</v>
      </c>
      <c r="B35" s="28"/>
      <c r="C35" s="28"/>
      <c r="D35" s="29"/>
      <c r="E35" s="29"/>
      <c r="F35" s="34"/>
      <c r="G35" s="34"/>
      <c r="H35" s="34"/>
      <c r="I35" s="34"/>
      <c r="J35" s="34"/>
    </row>
    <row r="36" spans="1:10" ht="13.5">
      <c r="A36" s="27" t="s">
        <v>1397</v>
      </c>
      <c r="B36" s="28"/>
      <c r="C36" s="28"/>
      <c r="D36" s="29"/>
      <c r="E36" s="29"/>
      <c r="F36" s="35"/>
      <c r="G36" s="30"/>
      <c r="H36" s="30"/>
      <c r="I36" s="29"/>
      <c r="J36" s="29"/>
    </row>
    <row r="37" spans="1:10" ht="13.5">
      <c r="A37" s="27" t="s">
        <v>1398</v>
      </c>
      <c r="B37" s="28"/>
      <c r="C37" s="28"/>
      <c r="D37" s="29"/>
      <c r="E37" s="29"/>
      <c r="F37" s="35"/>
      <c r="G37" s="30"/>
      <c r="H37" s="30"/>
      <c r="I37" s="29"/>
      <c r="J37" s="29"/>
    </row>
    <row r="38" spans="1:10" ht="13.5">
      <c r="A38" s="27" t="s">
        <v>1399</v>
      </c>
      <c r="B38" s="36"/>
      <c r="C38" s="36"/>
      <c r="D38" s="29"/>
      <c r="E38" s="29"/>
      <c r="F38" s="35"/>
      <c r="G38" s="30"/>
      <c r="H38" s="30"/>
      <c r="I38" s="29"/>
      <c r="J38" s="29"/>
    </row>
    <row r="39" spans="1:10" ht="13.5">
      <c r="A39" s="27" t="s">
        <v>1400</v>
      </c>
      <c r="B39" s="27"/>
      <c r="C39" s="30"/>
      <c r="D39" s="29"/>
      <c r="E39" s="29"/>
      <c r="F39" s="35"/>
      <c r="G39" s="30"/>
      <c r="H39" s="30"/>
      <c r="I39" s="29"/>
      <c r="J39" s="29"/>
    </row>
    <row r="40" spans="1:10" ht="13.5">
      <c r="A40" s="27" t="s">
        <v>1401</v>
      </c>
      <c r="B40" s="27"/>
      <c r="C40" s="30"/>
      <c r="D40" s="29"/>
      <c r="E40" s="29"/>
      <c r="F40" s="35"/>
      <c r="G40" s="37"/>
      <c r="H40" s="30"/>
      <c r="I40" s="29"/>
      <c r="J40" s="29"/>
    </row>
    <row r="41" spans="1:10" ht="13.5">
      <c r="A41" s="31" t="s">
        <v>1402</v>
      </c>
      <c r="B41" s="27"/>
      <c r="C41" s="30"/>
      <c r="D41" s="29"/>
      <c r="E41" s="29"/>
      <c r="F41" s="35"/>
      <c r="G41" s="27"/>
      <c r="H41" s="30"/>
      <c r="I41" s="29"/>
      <c r="J41" s="29"/>
    </row>
    <row r="42" spans="1:10" ht="13.5">
      <c r="A42" s="31" t="s">
        <v>1403</v>
      </c>
      <c r="B42" s="31"/>
      <c r="C42" s="38"/>
      <c r="D42" s="29"/>
      <c r="E42" s="29"/>
      <c r="F42" s="35"/>
      <c r="G42" s="27"/>
      <c r="H42" s="30"/>
      <c r="I42" s="29"/>
      <c r="J42" s="29"/>
    </row>
    <row r="43" spans="1:10" ht="13.5">
      <c r="A43" s="31" t="s">
        <v>1404</v>
      </c>
      <c r="B43" s="39"/>
      <c r="C43" s="40"/>
      <c r="D43" s="29"/>
      <c r="E43" s="29"/>
      <c r="F43" s="35"/>
      <c r="G43" s="27"/>
      <c r="H43" s="30"/>
      <c r="I43" s="29"/>
      <c r="J43" s="29"/>
    </row>
    <row r="44" spans="1:10" ht="13.5">
      <c r="A44" s="31" t="s">
        <v>1405</v>
      </c>
      <c r="B44" s="39"/>
      <c r="C44" s="40"/>
      <c r="D44" s="29"/>
      <c r="E44" s="29"/>
      <c r="F44" s="35"/>
      <c r="G44" s="27"/>
      <c r="H44" s="30"/>
      <c r="I44" s="29"/>
      <c r="J44" s="29"/>
    </row>
    <row r="45" spans="1:10" ht="13.5">
      <c r="A45" s="31" t="s">
        <v>1406</v>
      </c>
      <c r="B45" s="41"/>
      <c r="C45" s="42"/>
      <c r="D45" s="29"/>
      <c r="E45" s="29"/>
      <c r="F45" s="35"/>
      <c r="G45" s="27"/>
      <c r="H45" s="30"/>
      <c r="I45" s="29"/>
      <c r="J45" s="29"/>
    </row>
    <row r="46" spans="1:10" ht="13.5">
      <c r="A46" s="27" t="s">
        <v>1407</v>
      </c>
      <c r="B46" s="43"/>
      <c r="C46" s="28"/>
      <c r="D46" s="29"/>
      <c r="E46" s="29"/>
      <c r="F46" s="35"/>
      <c r="G46" s="31"/>
      <c r="H46" s="38"/>
      <c r="I46" s="29"/>
      <c r="J46" s="29"/>
    </row>
    <row r="47" spans="1:10" ht="13.5">
      <c r="A47" s="44" t="s">
        <v>1408</v>
      </c>
      <c r="B47" s="45"/>
      <c r="C47" s="46"/>
      <c r="D47" s="29"/>
      <c r="E47" s="29"/>
      <c r="F47" s="35"/>
      <c r="G47" s="27"/>
      <c r="H47" s="30"/>
      <c r="I47" s="29"/>
      <c r="J47" s="29"/>
    </row>
    <row r="48" spans="1:10" ht="13.5">
      <c r="A48" s="27" t="s">
        <v>1409</v>
      </c>
      <c r="B48" s="27"/>
      <c r="C48" s="30"/>
      <c r="D48" s="29"/>
      <c r="E48" s="29"/>
      <c r="F48" s="35"/>
      <c r="G48" s="31"/>
      <c r="H48" s="38"/>
      <c r="I48" s="29"/>
      <c r="J48" s="29"/>
    </row>
    <row r="49" spans="1:10" ht="13.5">
      <c r="A49" s="27" t="s">
        <v>1410</v>
      </c>
      <c r="B49" s="27"/>
      <c r="C49" s="30"/>
      <c r="D49" s="29"/>
      <c r="E49" s="29"/>
      <c r="F49" s="35"/>
      <c r="G49" s="27"/>
      <c r="H49" s="30"/>
      <c r="I49" s="29"/>
      <c r="J49" s="29"/>
    </row>
    <row r="50" spans="1:10" ht="13.5">
      <c r="A50" s="27" t="s">
        <v>1411</v>
      </c>
      <c r="B50" s="27"/>
      <c r="C50" s="30"/>
      <c r="D50" s="29"/>
      <c r="E50" s="29"/>
      <c r="F50" s="35"/>
      <c r="G50" s="33"/>
      <c r="H50" s="47"/>
      <c r="I50" s="29"/>
      <c r="J50" s="29"/>
    </row>
    <row r="51" spans="1:10" ht="13.5">
      <c r="A51" s="48"/>
      <c r="B51" s="48"/>
      <c r="C51" s="30"/>
      <c r="D51" s="29"/>
      <c r="E51" s="29"/>
      <c r="F51" s="35"/>
      <c r="G51" s="27"/>
      <c r="H51" s="30"/>
      <c r="I51" s="29"/>
      <c r="J51" s="29"/>
    </row>
    <row r="52" spans="1:10" ht="13.5">
      <c r="A52" s="31"/>
      <c r="B52" s="31"/>
      <c r="C52" s="49"/>
      <c r="D52" s="29"/>
      <c r="E52" s="29"/>
      <c r="F52" s="35"/>
      <c r="G52" s="31"/>
      <c r="H52" s="38"/>
      <c r="I52" s="29"/>
      <c r="J52" s="29"/>
    </row>
    <row r="53" spans="1:11" ht="13.5">
      <c r="A53" s="50" t="s">
        <v>1412</v>
      </c>
      <c r="B53" s="51">
        <v>265</v>
      </c>
      <c r="C53" s="51">
        <v>265</v>
      </c>
      <c r="D53" s="29">
        <f>C53/B53</f>
        <v>1</v>
      </c>
      <c r="E53" s="52">
        <v>0.831</v>
      </c>
      <c r="F53" s="50" t="s">
        <v>1413</v>
      </c>
      <c r="G53" s="51">
        <v>205</v>
      </c>
      <c r="H53" s="51">
        <v>205</v>
      </c>
      <c r="I53" s="29">
        <f>H53/G53</f>
        <v>1</v>
      </c>
      <c r="J53" s="52">
        <v>0.831</v>
      </c>
      <c r="K53" s="55"/>
    </row>
    <row r="54" spans="1:11" ht="13.5">
      <c r="A54" s="53"/>
      <c r="B54" s="54"/>
      <c r="C54" s="54"/>
      <c r="D54" s="52"/>
      <c r="E54" s="52"/>
      <c r="F54" s="53" t="s">
        <v>1414</v>
      </c>
      <c r="G54" s="54"/>
      <c r="H54" s="54"/>
      <c r="I54" s="29"/>
      <c r="J54" s="52"/>
      <c r="K54" s="55"/>
    </row>
    <row r="55" spans="1:11" ht="13.5">
      <c r="A55" s="53" t="s">
        <v>1306</v>
      </c>
      <c r="B55" s="54"/>
      <c r="C55" s="54"/>
      <c r="D55" s="52"/>
      <c r="E55" s="52"/>
      <c r="F55" s="53" t="s">
        <v>1310</v>
      </c>
      <c r="G55" s="54"/>
      <c r="H55" s="54">
        <v>60</v>
      </c>
      <c r="I55" s="29"/>
      <c r="J55" s="52">
        <v>0.6</v>
      </c>
      <c r="K55" s="55"/>
    </row>
    <row r="56" spans="1:11" ht="13.5">
      <c r="A56" s="53" t="s">
        <v>1415</v>
      </c>
      <c r="B56" s="54"/>
      <c r="C56" s="54"/>
      <c r="D56" s="52"/>
      <c r="E56" s="52"/>
      <c r="F56" s="53" t="s">
        <v>1416</v>
      </c>
      <c r="G56" s="54"/>
      <c r="H56" s="54"/>
      <c r="I56" s="29"/>
      <c r="J56" s="52"/>
      <c r="K56" s="55"/>
    </row>
    <row r="57" spans="1:11" ht="13.5">
      <c r="A57" s="53"/>
      <c r="B57" s="54"/>
      <c r="C57" s="54"/>
      <c r="D57" s="52"/>
      <c r="E57" s="52"/>
      <c r="F57" s="53"/>
      <c r="G57" s="54"/>
      <c r="H57" s="54"/>
      <c r="I57" s="29"/>
      <c r="J57" s="52"/>
      <c r="K57" s="55"/>
    </row>
    <row r="58" spans="1:11" ht="13.5">
      <c r="A58" s="53" t="s">
        <v>1417</v>
      </c>
      <c r="B58" s="54">
        <v>265</v>
      </c>
      <c r="C58" s="54">
        <v>265</v>
      </c>
      <c r="D58" s="29">
        <f>C58/B58</f>
        <v>1</v>
      </c>
      <c r="E58" s="52">
        <v>0.831</v>
      </c>
      <c r="F58" s="53" t="s">
        <v>1418</v>
      </c>
      <c r="G58" s="54">
        <v>265</v>
      </c>
      <c r="H58" s="54">
        <v>265</v>
      </c>
      <c r="I58" s="29">
        <f>H58/G58</f>
        <v>1</v>
      </c>
      <c r="J58" s="52">
        <v>0.831</v>
      </c>
      <c r="K58" s="55"/>
    </row>
  </sheetData>
  <sheetProtection/>
  <mergeCells count="2">
    <mergeCell ref="A1:J1"/>
    <mergeCell ref="A2:J2"/>
  </mergeCells>
  <printOptions/>
  <pageMargins left="0.31" right="0.2" top="0.75" bottom="0.75" header="0.31" footer="0.31"/>
  <pageSetup horizontalDpi="600" verticalDpi="600" orientation="portrait" paperSize="9" scale="7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8"/>
  <sheetViews>
    <sheetView showZeros="0" workbookViewId="0" topLeftCell="A1">
      <selection activeCell="L30" sqref="L30"/>
    </sheetView>
  </sheetViews>
  <sheetFormatPr defaultColWidth="9.00390625" defaultRowHeight="13.5"/>
  <cols>
    <col min="1" max="1" width="37.375" style="21" customWidth="1"/>
    <col min="2" max="2" width="8.625" style="21" customWidth="1"/>
    <col min="3" max="3" width="8.875" style="21" customWidth="1"/>
    <col min="4" max="4" width="8.50390625" style="21" customWidth="1"/>
    <col min="5" max="5" width="9.00390625" style="21" customWidth="1"/>
    <col min="6" max="6" width="35.00390625" style="21" customWidth="1"/>
    <col min="7" max="7" width="8.625" style="21" customWidth="1"/>
    <col min="8" max="8" width="9.125" style="21" customWidth="1"/>
    <col min="9" max="9" width="7.375" style="21" customWidth="1"/>
    <col min="10" max="10" width="7.875" style="21" customWidth="1"/>
    <col min="11" max="16384" width="9.00390625" style="21" customWidth="1"/>
  </cols>
  <sheetData>
    <row r="1" spans="1:10" ht="36" customHeight="1">
      <c r="A1" s="22" t="s">
        <v>1419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39.75" customHeight="1">
      <c r="A3" s="24" t="s">
        <v>4</v>
      </c>
      <c r="B3" s="24" t="s">
        <v>137</v>
      </c>
      <c r="C3" s="24" t="s">
        <v>6</v>
      </c>
      <c r="D3" s="25" t="s">
        <v>138</v>
      </c>
      <c r="E3" s="25" t="s">
        <v>8</v>
      </c>
      <c r="F3" s="26" t="s">
        <v>4</v>
      </c>
      <c r="G3" s="24" t="s">
        <v>137</v>
      </c>
      <c r="H3" s="26" t="s">
        <v>6</v>
      </c>
      <c r="I3" s="25" t="s">
        <v>138</v>
      </c>
      <c r="J3" s="25" t="s">
        <v>8</v>
      </c>
    </row>
    <row r="4" spans="1:10" ht="13.5">
      <c r="A4" s="27" t="s">
        <v>1336</v>
      </c>
      <c r="B4" s="28">
        <v>265</v>
      </c>
      <c r="C4" s="28">
        <v>265</v>
      </c>
      <c r="D4" s="29">
        <f>C4/B4</f>
        <v>1</v>
      </c>
      <c r="E4" s="29">
        <v>0.8307210031347962</v>
      </c>
      <c r="F4" s="27" t="s">
        <v>24</v>
      </c>
      <c r="G4" s="30"/>
      <c r="H4" s="30"/>
      <c r="I4" s="29"/>
      <c r="J4" s="29"/>
    </row>
    <row r="5" spans="1:10" ht="13.5">
      <c r="A5" s="27" t="s">
        <v>1337</v>
      </c>
      <c r="B5" s="30"/>
      <c r="C5" s="28"/>
      <c r="D5" s="29"/>
      <c r="E5" s="29"/>
      <c r="F5" s="31" t="s">
        <v>1082</v>
      </c>
      <c r="G5" s="30"/>
      <c r="H5" s="30"/>
      <c r="I5" s="29"/>
      <c r="J5" s="29"/>
    </row>
    <row r="6" spans="1:10" ht="13.5">
      <c r="A6" s="31" t="s">
        <v>1338</v>
      </c>
      <c r="B6" s="30"/>
      <c r="C6" s="28"/>
      <c r="D6" s="29"/>
      <c r="E6" s="29"/>
      <c r="F6" s="27" t="s">
        <v>1339</v>
      </c>
      <c r="G6" s="30"/>
      <c r="H6" s="30"/>
      <c r="I6" s="29"/>
      <c r="J6" s="29"/>
    </row>
    <row r="7" spans="1:10" ht="13.5">
      <c r="A7" s="27" t="s">
        <v>1340</v>
      </c>
      <c r="B7" s="30"/>
      <c r="C7" s="28"/>
      <c r="D7" s="29"/>
      <c r="E7" s="29"/>
      <c r="F7" s="27" t="s">
        <v>1341</v>
      </c>
      <c r="G7" s="32"/>
      <c r="H7" s="32"/>
      <c r="I7" s="29"/>
      <c r="J7" s="29"/>
    </row>
    <row r="8" spans="1:10" ht="13.5">
      <c r="A8" s="31" t="s">
        <v>1342</v>
      </c>
      <c r="B8" s="30"/>
      <c r="C8" s="28"/>
      <c r="D8" s="29"/>
      <c r="E8" s="29"/>
      <c r="F8" s="31" t="s">
        <v>1343</v>
      </c>
      <c r="G8" s="32"/>
      <c r="H8" s="32"/>
      <c r="I8" s="29"/>
      <c r="J8" s="29"/>
    </row>
    <row r="9" spans="1:10" ht="13.5">
      <c r="A9" s="27" t="s">
        <v>1344</v>
      </c>
      <c r="B9" s="30"/>
      <c r="C9" s="28"/>
      <c r="D9" s="29"/>
      <c r="E9" s="29"/>
      <c r="F9" s="27" t="s">
        <v>1345</v>
      </c>
      <c r="G9" s="32"/>
      <c r="H9" s="32"/>
      <c r="I9" s="29"/>
      <c r="J9" s="29"/>
    </row>
    <row r="10" spans="1:10" ht="13.5">
      <c r="A10" s="33" t="s">
        <v>1346</v>
      </c>
      <c r="B10" s="30"/>
      <c r="C10" s="28"/>
      <c r="D10" s="29"/>
      <c r="E10" s="29"/>
      <c r="F10" s="27" t="s">
        <v>1347</v>
      </c>
      <c r="G10" s="32"/>
      <c r="H10" s="32"/>
      <c r="I10" s="29"/>
      <c r="J10" s="29"/>
    </row>
    <row r="11" spans="1:10" ht="13.5">
      <c r="A11" s="27" t="s">
        <v>1348</v>
      </c>
      <c r="B11" s="30"/>
      <c r="C11" s="28"/>
      <c r="D11" s="29"/>
      <c r="E11" s="29"/>
      <c r="F11" s="31" t="s">
        <v>1349</v>
      </c>
      <c r="G11" s="32"/>
      <c r="H11" s="32"/>
      <c r="I11" s="29"/>
      <c r="J11" s="29"/>
    </row>
    <row r="12" spans="1:10" ht="13.5">
      <c r="A12" s="27" t="s">
        <v>1350</v>
      </c>
      <c r="B12" s="30">
        <v>78</v>
      </c>
      <c r="C12" s="28">
        <v>78</v>
      </c>
      <c r="D12" s="29">
        <f>C12/B12</f>
        <v>1</v>
      </c>
      <c r="E12" s="29">
        <v>0.7572815533980582</v>
      </c>
      <c r="F12" s="27" t="s">
        <v>1351</v>
      </c>
      <c r="G12" s="32"/>
      <c r="H12" s="32"/>
      <c r="I12" s="29"/>
      <c r="J12" s="29"/>
    </row>
    <row r="13" spans="1:10" ht="13.5">
      <c r="A13" s="33" t="s">
        <v>1352</v>
      </c>
      <c r="B13" s="30"/>
      <c r="C13" s="28"/>
      <c r="D13" s="29"/>
      <c r="E13" s="29"/>
      <c r="F13" s="27" t="s">
        <v>1353</v>
      </c>
      <c r="G13" s="32"/>
      <c r="H13" s="32"/>
      <c r="I13" s="29"/>
      <c r="J13" s="29"/>
    </row>
    <row r="14" spans="1:10" ht="13.5">
      <c r="A14" s="27" t="s">
        <v>1354</v>
      </c>
      <c r="B14" s="30"/>
      <c r="C14" s="28"/>
      <c r="D14" s="29"/>
      <c r="E14" s="29"/>
      <c r="F14" s="31" t="s">
        <v>1355</v>
      </c>
      <c r="G14" s="32"/>
      <c r="H14" s="32"/>
      <c r="I14" s="29"/>
      <c r="J14" s="29"/>
    </row>
    <row r="15" spans="1:10" ht="13.5">
      <c r="A15" s="27" t="s">
        <v>1356</v>
      </c>
      <c r="B15" s="32">
        <v>187</v>
      </c>
      <c r="C15" s="28">
        <v>187</v>
      </c>
      <c r="D15" s="29">
        <f>C15/B15</f>
        <v>1</v>
      </c>
      <c r="E15" s="29">
        <v>0.8657407407407407</v>
      </c>
      <c r="F15" s="27" t="s">
        <v>1357</v>
      </c>
      <c r="G15" s="32"/>
      <c r="H15" s="32"/>
      <c r="I15" s="29"/>
      <c r="J15" s="29"/>
    </row>
    <row r="16" spans="1:10" ht="13.5">
      <c r="A16" s="31" t="s">
        <v>1358</v>
      </c>
      <c r="B16" s="30"/>
      <c r="C16" s="28"/>
      <c r="D16" s="29"/>
      <c r="E16" s="29"/>
      <c r="F16" s="27" t="s">
        <v>1359</v>
      </c>
      <c r="G16" s="32"/>
      <c r="H16" s="32"/>
      <c r="I16" s="29"/>
      <c r="J16" s="29"/>
    </row>
    <row r="17" spans="1:10" ht="13.5">
      <c r="A17" s="27" t="s">
        <v>1360</v>
      </c>
      <c r="B17" s="32"/>
      <c r="C17" s="28"/>
      <c r="D17" s="29"/>
      <c r="E17" s="29"/>
      <c r="F17" s="31" t="s">
        <v>1361</v>
      </c>
      <c r="G17" s="32"/>
      <c r="H17" s="32"/>
      <c r="I17" s="29"/>
      <c r="J17" s="29"/>
    </row>
    <row r="18" spans="1:10" ht="13.5">
      <c r="A18" s="27" t="s">
        <v>1362</v>
      </c>
      <c r="B18" s="32"/>
      <c r="C18" s="28"/>
      <c r="D18" s="29"/>
      <c r="E18" s="29"/>
      <c r="F18" s="27" t="s">
        <v>1363</v>
      </c>
      <c r="G18" s="32"/>
      <c r="H18" s="32"/>
      <c r="I18" s="29"/>
      <c r="J18" s="29"/>
    </row>
    <row r="19" spans="1:10" ht="13.5">
      <c r="A19" s="27" t="s">
        <v>1364</v>
      </c>
      <c r="B19" s="30"/>
      <c r="C19" s="28"/>
      <c r="D19" s="29"/>
      <c r="E19" s="29"/>
      <c r="F19" s="27" t="s">
        <v>1365</v>
      </c>
      <c r="G19" s="32"/>
      <c r="H19" s="32"/>
      <c r="I19" s="29"/>
      <c r="J19" s="29"/>
    </row>
    <row r="20" spans="1:10" ht="13.5">
      <c r="A20" s="27" t="s">
        <v>1366</v>
      </c>
      <c r="B20" s="30"/>
      <c r="C20" s="28"/>
      <c r="D20" s="29"/>
      <c r="E20" s="29"/>
      <c r="F20" s="31" t="s">
        <v>1367</v>
      </c>
      <c r="G20" s="32"/>
      <c r="H20" s="32"/>
      <c r="I20" s="29"/>
      <c r="J20" s="29"/>
    </row>
    <row r="21" spans="1:10" ht="13.5">
      <c r="A21" s="33" t="s">
        <v>1368</v>
      </c>
      <c r="B21" s="30"/>
      <c r="C21" s="28"/>
      <c r="D21" s="29"/>
      <c r="E21" s="29"/>
      <c r="F21" s="27" t="s">
        <v>1369</v>
      </c>
      <c r="G21" s="32"/>
      <c r="H21" s="32"/>
      <c r="I21" s="29"/>
      <c r="J21" s="29"/>
    </row>
    <row r="22" spans="1:10" ht="13.5">
      <c r="A22" s="27" t="s">
        <v>1370</v>
      </c>
      <c r="B22" s="30"/>
      <c r="C22" s="28"/>
      <c r="D22" s="29"/>
      <c r="E22" s="29"/>
      <c r="F22" s="27" t="s">
        <v>1371</v>
      </c>
      <c r="G22" s="32"/>
      <c r="H22" s="32"/>
      <c r="I22" s="29"/>
      <c r="J22" s="29"/>
    </row>
    <row r="23" spans="1:10" ht="13.5">
      <c r="A23" s="27" t="s">
        <v>1372</v>
      </c>
      <c r="B23" s="32"/>
      <c r="C23" s="28"/>
      <c r="D23" s="29"/>
      <c r="E23" s="29"/>
      <c r="F23" s="31" t="s">
        <v>1373</v>
      </c>
      <c r="G23" s="32"/>
      <c r="H23" s="32"/>
      <c r="I23" s="29"/>
      <c r="J23" s="29"/>
    </row>
    <row r="24" spans="1:10" ht="13.5">
      <c r="A24" s="27" t="s">
        <v>1374</v>
      </c>
      <c r="B24" s="32"/>
      <c r="C24" s="28"/>
      <c r="D24" s="29"/>
      <c r="E24" s="29"/>
      <c r="F24" s="27" t="s">
        <v>1375</v>
      </c>
      <c r="G24" s="32"/>
      <c r="H24" s="32"/>
      <c r="I24" s="29"/>
      <c r="J24" s="29"/>
    </row>
    <row r="25" spans="1:10" ht="13.5">
      <c r="A25" s="27" t="s">
        <v>1376</v>
      </c>
      <c r="B25" s="30"/>
      <c r="C25" s="28"/>
      <c r="D25" s="29"/>
      <c r="E25" s="29"/>
      <c r="F25" s="27" t="s">
        <v>1377</v>
      </c>
      <c r="G25" s="32"/>
      <c r="H25" s="32"/>
      <c r="I25" s="29"/>
      <c r="J25" s="29"/>
    </row>
    <row r="26" spans="1:10" ht="13.5">
      <c r="A26" s="31" t="s">
        <v>1378</v>
      </c>
      <c r="B26" s="32"/>
      <c r="C26" s="28"/>
      <c r="D26" s="29"/>
      <c r="E26" s="29"/>
      <c r="F26" s="31" t="s">
        <v>1379</v>
      </c>
      <c r="G26" s="32"/>
      <c r="H26" s="32"/>
      <c r="I26" s="29"/>
      <c r="J26" s="29"/>
    </row>
    <row r="27" spans="1:10" ht="13.5">
      <c r="A27" s="31" t="s">
        <v>1380</v>
      </c>
      <c r="B27" s="32"/>
      <c r="C27" s="28"/>
      <c r="D27" s="29"/>
      <c r="E27" s="29"/>
      <c r="F27" s="27" t="s">
        <v>1381</v>
      </c>
      <c r="G27" s="32">
        <v>100</v>
      </c>
      <c r="H27" s="32">
        <v>100</v>
      </c>
      <c r="I27" s="29">
        <f>H27/G27</f>
        <v>1</v>
      </c>
      <c r="J27" s="29"/>
    </row>
    <row r="28" spans="1:10" ht="13.5">
      <c r="A28" s="27" t="s">
        <v>1382</v>
      </c>
      <c r="B28" s="32"/>
      <c r="C28" s="28"/>
      <c r="D28" s="29"/>
      <c r="E28" s="29"/>
      <c r="F28" s="27" t="s">
        <v>1383</v>
      </c>
      <c r="G28" s="32">
        <v>100</v>
      </c>
      <c r="H28" s="32">
        <v>100</v>
      </c>
      <c r="I28" s="29">
        <f>H28/G28</f>
        <v>1</v>
      </c>
      <c r="J28" s="29"/>
    </row>
    <row r="29" spans="1:10" ht="13.5">
      <c r="A29" s="27" t="s">
        <v>1384</v>
      </c>
      <c r="B29" s="30"/>
      <c r="C29" s="28"/>
      <c r="D29" s="29"/>
      <c r="E29" s="29"/>
      <c r="F29" s="31" t="s">
        <v>1385</v>
      </c>
      <c r="G29" s="32"/>
      <c r="H29" s="32"/>
      <c r="I29" s="29"/>
      <c r="J29" s="29"/>
    </row>
    <row r="30" spans="1:10" ht="13.5">
      <c r="A30" s="27" t="s">
        <v>1386</v>
      </c>
      <c r="B30" s="32"/>
      <c r="C30" s="28"/>
      <c r="D30" s="29"/>
      <c r="E30" s="29"/>
      <c r="F30" s="27" t="s">
        <v>1387</v>
      </c>
      <c r="G30" s="32"/>
      <c r="H30" s="32"/>
      <c r="I30" s="29"/>
      <c r="J30" s="29"/>
    </row>
    <row r="31" spans="1:10" ht="13.5">
      <c r="A31" s="27" t="s">
        <v>1388</v>
      </c>
      <c r="B31" s="32"/>
      <c r="C31" s="28"/>
      <c r="D31" s="29"/>
      <c r="E31" s="29"/>
      <c r="F31" s="27" t="s">
        <v>1389</v>
      </c>
      <c r="G31" s="32"/>
      <c r="H31" s="32"/>
      <c r="I31" s="29"/>
      <c r="J31" s="29"/>
    </row>
    <row r="32" spans="1:10" ht="13.5">
      <c r="A32" s="27" t="s">
        <v>1390</v>
      </c>
      <c r="B32" s="32"/>
      <c r="C32" s="28"/>
      <c r="D32" s="29"/>
      <c r="E32" s="29"/>
      <c r="F32" s="31" t="s">
        <v>1391</v>
      </c>
      <c r="G32" s="32"/>
      <c r="H32" s="32"/>
      <c r="I32" s="29"/>
      <c r="J32" s="29"/>
    </row>
    <row r="33" spans="1:10" ht="13.5">
      <c r="A33" s="27" t="s">
        <v>1392</v>
      </c>
      <c r="B33" s="32"/>
      <c r="C33" s="28"/>
      <c r="D33" s="29"/>
      <c r="E33" s="29"/>
      <c r="F33" s="27" t="s">
        <v>1393</v>
      </c>
      <c r="G33" s="32">
        <v>105</v>
      </c>
      <c r="H33" s="32">
        <v>105</v>
      </c>
      <c r="I33" s="29">
        <f>H33/G33</f>
        <v>1</v>
      </c>
      <c r="J33" s="29">
        <v>0.479</v>
      </c>
    </row>
    <row r="34" spans="1:10" ht="13.5">
      <c r="A34" s="27" t="s">
        <v>1394</v>
      </c>
      <c r="B34" s="32"/>
      <c r="C34" s="28"/>
      <c r="D34" s="29"/>
      <c r="E34" s="29"/>
      <c r="F34" s="27" t="s">
        <v>1395</v>
      </c>
      <c r="G34" s="32">
        <v>105</v>
      </c>
      <c r="H34" s="32">
        <v>105</v>
      </c>
      <c r="I34" s="29">
        <f>H34/G34</f>
        <v>1</v>
      </c>
      <c r="J34" s="29">
        <v>0.4794520547945205</v>
      </c>
    </row>
    <row r="35" spans="1:10" ht="13.5">
      <c r="A35" s="27" t="s">
        <v>1396</v>
      </c>
      <c r="B35" s="28"/>
      <c r="C35" s="28"/>
      <c r="D35" s="29"/>
      <c r="E35" s="29"/>
      <c r="F35" s="34"/>
      <c r="G35" s="34"/>
      <c r="H35" s="34"/>
      <c r="I35" s="34"/>
      <c r="J35" s="34"/>
    </row>
    <row r="36" spans="1:10" ht="13.5">
      <c r="A36" s="27" t="s">
        <v>1397</v>
      </c>
      <c r="B36" s="28"/>
      <c r="C36" s="28"/>
      <c r="D36" s="29"/>
      <c r="E36" s="29"/>
      <c r="F36" s="35"/>
      <c r="G36" s="30"/>
      <c r="H36" s="30"/>
      <c r="I36" s="29"/>
      <c r="J36" s="29"/>
    </row>
    <row r="37" spans="1:10" ht="13.5">
      <c r="A37" s="27" t="s">
        <v>1398</v>
      </c>
      <c r="B37" s="28"/>
      <c r="C37" s="28"/>
      <c r="D37" s="29"/>
      <c r="E37" s="29"/>
      <c r="F37" s="35"/>
      <c r="G37" s="30"/>
      <c r="H37" s="30"/>
      <c r="I37" s="29"/>
      <c r="J37" s="29"/>
    </row>
    <row r="38" spans="1:10" ht="13.5">
      <c r="A38" s="27" t="s">
        <v>1399</v>
      </c>
      <c r="B38" s="36"/>
      <c r="C38" s="36"/>
      <c r="D38" s="29"/>
      <c r="E38" s="29"/>
      <c r="F38" s="35"/>
      <c r="G38" s="30"/>
      <c r="H38" s="30"/>
      <c r="I38" s="29"/>
      <c r="J38" s="29"/>
    </row>
    <row r="39" spans="1:10" ht="13.5">
      <c r="A39" s="27" t="s">
        <v>1400</v>
      </c>
      <c r="B39" s="27"/>
      <c r="C39" s="30"/>
      <c r="D39" s="29"/>
      <c r="E39" s="29"/>
      <c r="F39" s="35"/>
      <c r="G39" s="30"/>
      <c r="H39" s="30"/>
      <c r="I39" s="29"/>
      <c r="J39" s="29"/>
    </row>
    <row r="40" spans="1:10" ht="13.5">
      <c r="A40" s="27" t="s">
        <v>1401</v>
      </c>
      <c r="B40" s="27"/>
      <c r="C40" s="30"/>
      <c r="D40" s="29"/>
      <c r="E40" s="29"/>
      <c r="F40" s="35"/>
      <c r="G40" s="37"/>
      <c r="H40" s="30"/>
      <c r="I40" s="29"/>
      <c r="J40" s="29"/>
    </row>
    <row r="41" spans="1:10" ht="13.5">
      <c r="A41" s="31" t="s">
        <v>1402</v>
      </c>
      <c r="B41" s="27"/>
      <c r="C41" s="30"/>
      <c r="D41" s="29"/>
      <c r="E41" s="29"/>
      <c r="F41" s="35"/>
      <c r="G41" s="27"/>
      <c r="H41" s="30"/>
      <c r="I41" s="29"/>
      <c r="J41" s="29"/>
    </row>
    <row r="42" spans="1:10" ht="13.5">
      <c r="A42" s="31" t="s">
        <v>1403</v>
      </c>
      <c r="B42" s="31"/>
      <c r="C42" s="38"/>
      <c r="D42" s="29"/>
      <c r="E42" s="29"/>
      <c r="F42" s="35"/>
      <c r="G42" s="27"/>
      <c r="H42" s="30"/>
      <c r="I42" s="29"/>
      <c r="J42" s="29"/>
    </row>
    <row r="43" spans="1:10" ht="13.5">
      <c r="A43" s="31" t="s">
        <v>1404</v>
      </c>
      <c r="B43" s="39"/>
      <c r="C43" s="40"/>
      <c r="D43" s="29"/>
      <c r="E43" s="29"/>
      <c r="F43" s="35"/>
      <c r="G43" s="27"/>
      <c r="H43" s="30"/>
      <c r="I43" s="29"/>
      <c r="J43" s="29"/>
    </row>
    <row r="44" spans="1:10" ht="13.5">
      <c r="A44" s="31" t="s">
        <v>1405</v>
      </c>
      <c r="B44" s="39"/>
      <c r="C44" s="40"/>
      <c r="D44" s="29"/>
      <c r="E44" s="29"/>
      <c r="F44" s="35"/>
      <c r="G44" s="27"/>
      <c r="H44" s="30"/>
      <c r="I44" s="29"/>
      <c r="J44" s="29"/>
    </row>
    <row r="45" spans="1:10" ht="13.5">
      <c r="A45" s="31" t="s">
        <v>1406</v>
      </c>
      <c r="B45" s="41"/>
      <c r="C45" s="42"/>
      <c r="D45" s="29"/>
      <c r="E45" s="29"/>
      <c r="F45" s="35"/>
      <c r="G45" s="27"/>
      <c r="H45" s="30"/>
      <c r="I45" s="29"/>
      <c r="J45" s="29"/>
    </row>
    <row r="46" spans="1:10" ht="13.5">
      <c r="A46" s="27" t="s">
        <v>1407</v>
      </c>
      <c r="B46" s="43"/>
      <c r="C46" s="28"/>
      <c r="D46" s="29"/>
      <c r="E46" s="29"/>
      <c r="F46" s="35"/>
      <c r="G46" s="31"/>
      <c r="H46" s="38"/>
      <c r="I46" s="29"/>
      <c r="J46" s="29"/>
    </row>
    <row r="47" spans="1:10" ht="13.5">
      <c r="A47" s="44" t="s">
        <v>1408</v>
      </c>
      <c r="B47" s="45"/>
      <c r="C47" s="46"/>
      <c r="D47" s="29"/>
      <c r="E47" s="29"/>
      <c r="F47" s="35"/>
      <c r="G47" s="27"/>
      <c r="H47" s="30"/>
      <c r="I47" s="29"/>
      <c r="J47" s="29"/>
    </row>
    <row r="48" spans="1:10" ht="13.5">
      <c r="A48" s="27" t="s">
        <v>1409</v>
      </c>
      <c r="B48" s="27"/>
      <c r="C48" s="30"/>
      <c r="D48" s="29"/>
      <c r="E48" s="29"/>
      <c r="F48" s="35"/>
      <c r="G48" s="31"/>
      <c r="H48" s="38"/>
      <c r="I48" s="29"/>
      <c r="J48" s="29"/>
    </row>
    <row r="49" spans="1:10" ht="13.5">
      <c r="A49" s="27" t="s">
        <v>1410</v>
      </c>
      <c r="B49" s="27"/>
      <c r="C49" s="30"/>
      <c r="D49" s="29"/>
      <c r="E49" s="29"/>
      <c r="F49" s="35"/>
      <c r="G49" s="27"/>
      <c r="H49" s="30"/>
      <c r="I49" s="29"/>
      <c r="J49" s="29"/>
    </row>
    <row r="50" spans="1:10" ht="13.5">
      <c r="A50" s="27" t="s">
        <v>1411</v>
      </c>
      <c r="B50" s="27"/>
      <c r="C50" s="30"/>
      <c r="D50" s="29"/>
      <c r="E50" s="29"/>
      <c r="F50" s="35"/>
      <c r="G50" s="33"/>
      <c r="H50" s="47"/>
      <c r="I50" s="29"/>
      <c r="J50" s="29"/>
    </row>
    <row r="51" spans="1:10" ht="13.5">
      <c r="A51" s="48"/>
      <c r="B51" s="48"/>
      <c r="C51" s="30"/>
      <c r="D51" s="29"/>
      <c r="E51" s="29"/>
      <c r="F51" s="35"/>
      <c r="G51" s="27"/>
      <c r="H51" s="30"/>
      <c r="I51" s="29"/>
      <c r="J51" s="29"/>
    </row>
    <row r="52" spans="1:10" ht="13.5">
      <c r="A52" s="31"/>
      <c r="B52" s="31"/>
      <c r="C52" s="49"/>
      <c r="D52" s="29"/>
      <c r="E52" s="29"/>
      <c r="F52" s="35"/>
      <c r="G52" s="31"/>
      <c r="H52" s="38"/>
      <c r="I52" s="29"/>
      <c r="J52" s="29"/>
    </row>
    <row r="53" spans="1:11" ht="13.5">
      <c r="A53" s="50" t="s">
        <v>1412</v>
      </c>
      <c r="B53" s="51">
        <v>265</v>
      </c>
      <c r="C53" s="51">
        <v>265</v>
      </c>
      <c r="D53" s="29">
        <f>C53/B53</f>
        <v>1</v>
      </c>
      <c r="E53" s="52">
        <v>0.831</v>
      </c>
      <c r="F53" s="50" t="s">
        <v>1413</v>
      </c>
      <c r="G53" s="51">
        <v>205</v>
      </c>
      <c r="H53" s="51">
        <v>205</v>
      </c>
      <c r="I53" s="29">
        <f>H53/G53</f>
        <v>1</v>
      </c>
      <c r="J53" s="52">
        <v>0.831</v>
      </c>
      <c r="K53" s="55"/>
    </row>
    <row r="54" spans="1:11" ht="13.5">
      <c r="A54" s="53"/>
      <c r="B54" s="54"/>
      <c r="C54" s="54"/>
      <c r="D54" s="52"/>
      <c r="E54" s="52"/>
      <c r="F54" s="53" t="s">
        <v>1414</v>
      </c>
      <c r="G54" s="54"/>
      <c r="H54" s="54"/>
      <c r="I54" s="29"/>
      <c r="J54" s="52"/>
      <c r="K54" s="55"/>
    </row>
    <row r="55" spans="1:11" ht="13.5">
      <c r="A55" s="53" t="s">
        <v>1306</v>
      </c>
      <c r="B55" s="54"/>
      <c r="C55" s="54"/>
      <c r="D55" s="52"/>
      <c r="E55" s="52"/>
      <c r="F55" s="53" t="s">
        <v>1310</v>
      </c>
      <c r="G55" s="54"/>
      <c r="H55" s="54">
        <v>60</v>
      </c>
      <c r="I55" s="29"/>
      <c r="J55" s="52">
        <v>0.6</v>
      </c>
      <c r="K55" s="55"/>
    </row>
    <row r="56" spans="1:11" ht="13.5">
      <c r="A56" s="53" t="s">
        <v>1415</v>
      </c>
      <c r="B56" s="54"/>
      <c r="C56" s="54"/>
      <c r="D56" s="52"/>
      <c r="E56" s="52"/>
      <c r="F56" s="53" t="s">
        <v>1416</v>
      </c>
      <c r="G56" s="54"/>
      <c r="H56" s="54"/>
      <c r="I56" s="29"/>
      <c r="J56" s="52"/>
      <c r="K56" s="55"/>
    </row>
    <row r="57" spans="1:11" ht="13.5">
      <c r="A57" s="53"/>
      <c r="B57" s="54"/>
      <c r="C57" s="54"/>
      <c r="D57" s="52"/>
      <c r="E57" s="52"/>
      <c r="F57" s="53"/>
      <c r="G57" s="54"/>
      <c r="H57" s="54"/>
      <c r="I57" s="29"/>
      <c r="J57" s="52"/>
      <c r="K57" s="55"/>
    </row>
    <row r="58" spans="1:11" ht="13.5">
      <c r="A58" s="53" t="s">
        <v>1417</v>
      </c>
      <c r="B58" s="54">
        <v>265</v>
      </c>
      <c r="C58" s="54">
        <v>265</v>
      </c>
      <c r="D58" s="29">
        <f>C58/B58</f>
        <v>1</v>
      </c>
      <c r="E58" s="52">
        <v>0.831</v>
      </c>
      <c r="F58" s="53" t="s">
        <v>1418</v>
      </c>
      <c r="G58" s="54">
        <v>265</v>
      </c>
      <c r="H58" s="54">
        <v>265</v>
      </c>
      <c r="I58" s="29">
        <f>H58/G58</f>
        <v>1</v>
      </c>
      <c r="J58" s="52">
        <v>0.831</v>
      </c>
      <c r="K58" s="55"/>
    </row>
  </sheetData>
  <sheetProtection/>
  <mergeCells count="2">
    <mergeCell ref="A1:J1"/>
    <mergeCell ref="A2:J2"/>
  </mergeCells>
  <printOptions/>
  <pageMargins left="0.31" right="0.2" top="0.75" bottom="0.75" header="0.31" footer="0.31"/>
  <pageSetup horizontalDpi="600" verticalDpi="600" orientation="portrait" paperSize="9" scale="7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workbookViewId="0" topLeftCell="A1">
      <selection activeCell="L18" sqref="L18"/>
    </sheetView>
  </sheetViews>
  <sheetFormatPr defaultColWidth="9.00390625" defaultRowHeight="13.5"/>
  <cols>
    <col min="1" max="1" width="22.125" style="0" customWidth="1"/>
    <col min="2" max="2" width="7.50390625" style="0" customWidth="1"/>
    <col min="3" max="10" width="7.625" style="0" customWidth="1"/>
  </cols>
  <sheetData>
    <row r="1" spans="1:10" ht="22.5" customHeight="1">
      <c r="A1" s="1" t="s">
        <v>1420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3.5" customHeight="1">
      <c r="A3" s="2" t="s">
        <v>1079</v>
      </c>
      <c r="B3" s="2"/>
      <c r="C3" s="2"/>
      <c r="D3" s="2"/>
      <c r="E3" s="2"/>
      <c r="F3" s="2"/>
      <c r="G3" s="2"/>
      <c r="H3" s="2"/>
      <c r="I3" s="2"/>
      <c r="J3" s="2"/>
    </row>
    <row r="4" spans="1:10" ht="48">
      <c r="A4" s="14" t="s">
        <v>1421</v>
      </c>
      <c r="B4" s="19" t="s">
        <v>1422</v>
      </c>
      <c r="C4" s="19" t="s">
        <v>1423</v>
      </c>
      <c r="D4" s="19" t="s">
        <v>1424</v>
      </c>
      <c r="E4" s="19" t="s">
        <v>1425</v>
      </c>
      <c r="F4" s="19" t="s">
        <v>1426</v>
      </c>
      <c r="G4" s="19" t="s">
        <v>1427</v>
      </c>
      <c r="H4" s="19" t="s">
        <v>1428</v>
      </c>
      <c r="I4" s="19" t="s">
        <v>1429</v>
      </c>
      <c r="J4" s="19" t="s">
        <v>1430</v>
      </c>
    </row>
    <row r="5" spans="1:10" ht="13.5">
      <c r="A5" s="20" t="s">
        <v>1431</v>
      </c>
      <c r="B5" s="9">
        <f aca="true" t="shared" si="0" ref="B5:B17">SUM(C5:J5)</f>
        <v>593600</v>
      </c>
      <c r="C5" s="9">
        <v>92837</v>
      </c>
      <c r="D5" s="9">
        <v>42699</v>
      </c>
      <c r="E5" s="9">
        <v>238818</v>
      </c>
      <c r="F5" s="9">
        <v>66242</v>
      </c>
      <c r="G5" s="9">
        <v>125941</v>
      </c>
      <c r="H5" s="9">
        <v>9452</v>
      </c>
      <c r="I5" s="9">
        <v>13459</v>
      </c>
      <c r="J5" s="9">
        <v>4152</v>
      </c>
    </row>
    <row r="6" spans="1:10" ht="13.5">
      <c r="A6" s="8" t="s">
        <v>1432</v>
      </c>
      <c r="B6" s="9">
        <f t="shared" si="0"/>
        <v>418559</v>
      </c>
      <c r="C6" s="9">
        <v>65932</v>
      </c>
      <c r="D6" s="9">
        <v>12442</v>
      </c>
      <c r="E6" s="9">
        <v>230933</v>
      </c>
      <c r="F6" s="9">
        <v>65621</v>
      </c>
      <c r="G6" s="9">
        <v>31607</v>
      </c>
      <c r="H6" s="9">
        <v>3096</v>
      </c>
      <c r="I6" s="9">
        <v>4782</v>
      </c>
      <c r="J6" s="9">
        <v>4146</v>
      </c>
    </row>
    <row r="7" spans="1:10" ht="13.5">
      <c r="A7" s="8" t="s">
        <v>1433</v>
      </c>
      <c r="B7" s="9">
        <f t="shared" si="0"/>
        <v>7751</v>
      </c>
      <c r="C7" s="9">
        <v>1006</v>
      </c>
      <c r="D7" s="9">
        <v>2106</v>
      </c>
      <c r="E7" s="9">
        <v>389</v>
      </c>
      <c r="F7" s="9">
        <v>561</v>
      </c>
      <c r="G7" s="9">
        <v>1370</v>
      </c>
      <c r="H7" s="9">
        <v>50</v>
      </c>
      <c r="I7" s="9">
        <v>2263</v>
      </c>
      <c r="J7" s="9">
        <v>6</v>
      </c>
    </row>
    <row r="8" spans="1:10" ht="13.5">
      <c r="A8" s="8" t="s">
        <v>1434</v>
      </c>
      <c r="B8" s="9">
        <f t="shared" si="0"/>
        <v>151951</v>
      </c>
      <c r="C8" s="9">
        <v>23950</v>
      </c>
      <c r="D8" s="9">
        <v>27536</v>
      </c>
      <c r="E8" s="9">
        <v>7496</v>
      </c>
      <c r="F8" s="9">
        <v>5</v>
      </c>
      <c r="G8" s="9">
        <v>92964</v>
      </c>
      <c r="H8" s="9">
        <v>0</v>
      </c>
      <c r="I8" s="9">
        <v>0</v>
      </c>
      <c r="J8" s="9">
        <v>0</v>
      </c>
    </row>
    <row r="9" spans="1:10" ht="13.5">
      <c r="A9" s="8" t="s">
        <v>1435</v>
      </c>
      <c r="B9" s="9">
        <f t="shared" si="0"/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</row>
    <row r="10" spans="1:10" ht="13.5">
      <c r="A10" s="8" t="s">
        <v>1436</v>
      </c>
      <c r="B10" s="9">
        <f t="shared" si="0"/>
        <v>3</v>
      </c>
      <c r="C10" s="9">
        <v>0</v>
      </c>
      <c r="D10" s="9">
        <v>0</v>
      </c>
      <c r="E10" s="9">
        <v>0</v>
      </c>
      <c r="F10" s="9">
        <v>3</v>
      </c>
      <c r="G10" s="9">
        <v>0</v>
      </c>
      <c r="H10" s="9">
        <v>0</v>
      </c>
      <c r="I10" s="9">
        <v>0</v>
      </c>
      <c r="J10" s="9">
        <v>0</v>
      </c>
    </row>
    <row r="11" spans="1:10" ht="13.5">
      <c r="A11" s="8" t="s">
        <v>1437</v>
      </c>
      <c r="B11" s="9">
        <f t="shared" si="0"/>
        <v>2620</v>
      </c>
      <c r="C11" s="9">
        <v>1949</v>
      </c>
      <c r="D11" s="9">
        <v>615</v>
      </c>
      <c r="E11" s="9">
        <v>0</v>
      </c>
      <c r="F11" s="9">
        <v>52</v>
      </c>
      <c r="G11" s="9">
        <v>0</v>
      </c>
      <c r="H11" s="9">
        <v>0</v>
      </c>
      <c r="I11" s="9">
        <v>4</v>
      </c>
      <c r="J11" s="9">
        <v>0</v>
      </c>
    </row>
    <row r="12" spans="1:10" ht="13.5">
      <c r="A12" s="20" t="s">
        <v>1438</v>
      </c>
      <c r="B12" s="9">
        <f t="shared" si="0"/>
        <v>538394</v>
      </c>
      <c r="C12" s="9">
        <v>86462</v>
      </c>
      <c r="D12" s="9">
        <v>26666</v>
      </c>
      <c r="E12" s="9">
        <v>225521</v>
      </c>
      <c r="F12" s="9">
        <v>59997</v>
      </c>
      <c r="G12" s="9">
        <v>117211</v>
      </c>
      <c r="H12" s="9">
        <v>9685</v>
      </c>
      <c r="I12" s="9">
        <v>9348</v>
      </c>
      <c r="J12" s="9">
        <v>3504</v>
      </c>
    </row>
    <row r="13" spans="1:10" ht="13.5">
      <c r="A13" s="8" t="s">
        <v>1439</v>
      </c>
      <c r="B13" s="9">
        <f t="shared" si="0"/>
        <v>512183</v>
      </c>
      <c r="C13" s="9">
        <v>86363</v>
      </c>
      <c r="D13" s="9">
        <v>26621</v>
      </c>
      <c r="E13" s="9">
        <v>225521</v>
      </c>
      <c r="F13" s="9">
        <v>55755</v>
      </c>
      <c r="G13" s="9">
        <v>109277</v>
      </c>
      <c r="H13" s="9">
        <v>3165</v>
      </c>
      <c r="I13" s="9">
        <v>1977</v>
      </c>
      <c r="J13" s="9">
        <v>3504</v>
      </c>
    </row>
    <row r="14" spans="1:10" ht="13.5">
      <c r="A14" s="8" t="s">
        <v>1440</v>
      </c>
      <c r="B14" s="9">
        <f t="shared" si="0"/>
        <v>4190</v>
      </c>
      <c r="C14" s="9">
        <v>0</v>
      </c>
      <c r="D14" s="9">
        <v>0</v>
      </c>
      <c r="E14" s="9">
        <v>0</v>
      </c>
      <c r="F14" s="9">
        <v>4190</v>
      </c>
      <c r="G14" s="9">
        <v>0</v>
      </c>
      <c r="H14" s="9">
        <v>0</v>
      </c>
      <c r="I14" s="9">
        <v>0</v>
      </c>
      <c r="J14" s="9">
        <v>0</v>
      </c>
    </row>
    <row r="15" spans="1:10" ht="13.5">
      <c r="A15" s="8" t="s">
        <v>1441</v>
      </c>
      <c r="B15" s="9">
        <f t="shared" si="0"/>
        <v>196</v>
      </c>
      <c r="C15" s="9">
        <v>99</v>
      </c>
      <c r="D15" s="9">
        <v>45</v>
      </c>
      <c r="E15" s="9">
        <v>0</v>
      </c>
      <c r="F15" s="9">
        <v>52</v>
      </c>
      <c r="G15" s="9">
        <v>0</v>
      </c>
      <c r="H15" s="9">
        <v>0</v>
      </c>
      <c r="I15" s="9">
        <v>0</v>
      </c>
      <c r="J15" s="9">
        <v>0</v>
      </c>
    </row>
    <row r="16" spans="1:10" ht="13.5">
      <c r="A16" s="20" t="s">
        <v>1442</v>
      </c>
      <c r="B16" s="9">
        <f t="shared" si="0"/>
        <v>55206</v>
      </c>
      <c r="C16" s="9">
        <f aca="true" t="shared" si="1" ref="C16:J16">SUM(C5)-SUM(C12)</f>
        <v>6375</v>
      </c>
      <c r="D16" s="9">
        <f t="shared" si="1"/>
        <v>16033</v>
      </c>
      <c r="E16" s="9">
        <f t="shared" si="1"/>
        <v>13297</v>
      </c>
      <c r="F16" s="9">
        <f t="shared" si="1"/>
        <v>6245</v>
      </c>
      <c r="G16" s="9">
        <f t="shared" si="1"/>
        <v>8730</v>
      </c>
      <c r="H16" s="9">
        <f t="shared" si="1"/>
        <v>-233</v>
      </c>
      <c r="I16" s="9">
        <f t="shared" si="1"/>
        <v>4111</v>
      </c>
      <c r="J16" s="9">
        <f t="shared" si="1"/>
        <v>648</v>
      </c>
    </row>
    <row r="17" spans="1:10" ht="13.5">
      <c r="A17" s="20" t="s">
        <v>1443</v>
      </c>
      <c r="B17" s="9">
        <f t="shared" si="0"/>
        <v>384949</v>
      </c>
      <c r="C17" s="9">
        <v>69990</v>
      </c>
      <c r="D17" s="9">
        <v>113382</v>
      </c>
      <c r="E17" s="9">
        <v>43408</v>
      </c>
      <c r="F17" s="9">
        <v>39789</v>
      </c>
      <c r="G17" s="9">
        <v>76063</v>
      </c>
      <c r="H17" s="9">
        <v>4597</v>
      </c>
      <c r="I17" s="9">
        <v>36500</v>
      </c>
      <c r="J17" s="9">
        <v>1220</v>
      </c>
    </row>
  </sheetData>
  <sheetProtection/>
  <mergeCells count="3">
    <mergeCell ref="A1:J1"/>
    <mergeCell ref="A2:J2"/>
    <mergeCell ref="A3:J3"/>
  </mergeCells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workbookViewId="0" topLeftCell="A1">
      <selection activeCell="K21" sqref="K21"/>
    </sheetView>
  </sheetViews>
  <sheetFormatPr defaultColWidth="9.00390625" defaultRowHeight="13.5"/>
  <cols>
    <col min="1" max="1" width="22.125" style="0" customWidth="1"/>
    <col min="2" max="2" width="7.50390625" style="0" customWidth="1"/>
    <col min="3" max="10" width="7.625" style="0" customWidth="1"/>
  </cols>
  <sheetData>
    <row r="1" spans="1:10" ht="22.5" customHeight="1">
      <c r="A1" s="1" t="s">
        <v>1444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3.5" customHeight="1">
      <c r="A3" s="2" t="s">
        <v>1079</v>
      </c>
      <c r="B3" s="2"/>
      <c r="C3" s="2"/>
      <c r="D3" s="2"/>
      <c r="E3" s="2"/>
      <c r="F3" s="2"/>
      <c r="G3" s="2"/>
      <c r="H3" s="2"/>
      <c r="I3" s="2"/>
      <c r="J3" s="2"/>
    </row>
    <row r="4" spans="1:10" ht="48">
      <c r="A4" s="14" t="s">
        <v>1421</v>
      </c>
      <c r="B4" s="19" t="s">
        <v>1422</v>
      </c>
      <c r="C4" s="19" t="s">
        <v>1423</v>
      </c>
      <c r="D4" s="19" t="s">
        <v>1424</v>
      </c>
      <c r="E4" s="19" t="s">
        <v>1425</v>
      </c>
      <c r="F4" s="19" t="s">
        <v>1426</v>
      </c>
      <c r="G4" s="19" t="s">
        <v>1427</v>
      </c>
      <c r="H4" s="19" t="s">
        <v>1428</v>
      </c>
      <c r="I4" s="19" t="s">
        <v>1429</v>
      </c>
      <c r="J4" s="19" t="s">
        <v>1430</v>
      </c>
    </row>
    <row r="5" spans="1:10" ht="13.5">
      <c r="A5" s="20" t="s">
        <v>1431</v>
      </c>
      <c r="B5" s="9">
        <f aca="true" t="shared" si="0" ref="B5:B17">SUM(C5:J5)</f>
        <v>278080</v>
      </c>
      <c r="C5" s="9">
        <v>14375</v>
      </c>
      <c r="D5" s="9">
        <v>0</v>
      </c>
      <c r="E5" s="9">
        <v>24564</v>
      </c>
      <c r="F5" s="9">
        <v>41307</v>
      </c>
      <c r="G5" s="9">
        <v>183942</v>
      </c>
      <c r="H5" s="9">
        <v>3152</v>
      </c>
      <c r="I5" s="9">
        <v>6663</v>
      </c>
      <c r="J5" s="9">
        <v>4077</v>
      </c>
    </row>
    <row r="6" spans="1:10" ht="13.5">
      <c r="A6" s="8" t="s">
        <v>1432</v>
      </c>
      <c r="B6" s="9">
        <f t="shared" si="0"/>
        <v>33601</v>
      </c>
      <c r="C6" s="9">
        <v>0</v>
      </c>
      <c r="D6" s="9">
        <v>0</v>
      </c>
      <c r="E6" s="9">
        <v>22080</v>
      </c>
      <c r="F6" s="9">
        <v>11453</v>
      </c>
      <c r="G6" s="9">
        <v>68</v>
      </c>
      <c r="H6" s="9">
        <v>0</v>
      </c>
      <c r="I6" s="9">
        <v>0</v>
      </c>
      <c r="J6" s="9">
        <v>0</v>
      </c>
    </row>
    <row r="7" spans="1:10" ht="13.5">
      <c r="A7" s="8" t="s">
        <v>1433</v>
      </c>
      <c r="B7" s="9">
        <f t="shared" si="0"/>
        <v>3860</v>
      </c>
      <c r="C7" s="9">
        <v>687</v>
      </c>
      <c r="D7" s="9">
        <v>0</v>
      </c>
      <c r="E7" s="9">
        <v>83</v>
      </c>
      <c r="F7" s="9">
        <v>92</v>
      </c>
      <c r="G7" s="9">
        <v>702</v>
      </c>
      <c r="H7" s="9">
        <v>41</v>
      </c>
      <c r="I7" s="9">
        <v>2254</v>
      </c>
      <c r="J7" s="9">
        <v>1</v>
      </c>
    </row>
    <row r="8" spans="1:10" ht="13.5">
      <c r="A8" s="8" t="s">
        <v>1434</v>
      </c>
      <c r="B8" s="9">
        <f t="shared" si="0"/>
        <v>94880</v>
      </c>
      <c r="C8" s="9">
        <v>0</v>
      </c>
      <c r="D8" s="9">
        <v>0</v>
      </c>
      <c r="E8" s="9">
        <v>2401</v>
      </c>
      <c r="F8" s="9">
        <v>5</v>
      </c>
      <c r="G8" s="9">
        <v>92474</v>
      </c>
      <c r="H8" s="9">
        <v>0</v>
      </c>
      <c r="I8" s="9">
        <v>0</v>
      </c>
      <c r="J8" s="9">
        <v>0</v>
      </c>
    </row>
    <row r="9" spans="1:10" ht="13.5">
      <c r="A9" s="8" t="s">
        <v>1435</v>
      </c>
      <c r="B9" s="9">
        <f t="shared" si="0"/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</row>
    <row r="10" spans="1:10" ht="13.5">
      <c r="A10" s="8" t="s">
        <v>1436</v>
      </c>
      <c r="B10" s="9">
        <f t="shared" si="0"/>
        <v>3</v>
      </c>
      <c r="C10" s="9">
        <v>0</v>
      </c>
      <c r="D10" s="9">
        <v>0</v>
      </c>
      <c r="E10" s="9">
        <v>0</v>
      </c>
      <c r="F10" s="9">
        <v>3</v>
      </c>
      <c r="G10" s="9">
        <v>0</v>
      </c>
      <c r="H10" s="9">
        <v>0</v>
      </c>
      <c r="I10" s="9">
        <v>0</v>
      </c>
      <c r="J10" s="9">
        <v>0</v>
      </c>
    </row>
    <row r="11" spans="1:10" ht="13.5">
      <c r="A11" s="8" t="s">
        <v>1437</v>
      </c>
      <c r="B11" s="9">
        <f t="shared" si="0"/>
        <v>28</v>
      </c>
      <c r="C11" s="9">
        <v>0</v>
      </c>
      <c r="D11" s="9">
        <v>0</v>
      </c>
      <c r="E11" s="9">
        <v>0</v>
      </c>
      <c r="F11" s="9">
        <v>28</v>
      </c>
      <c r="G11" s="9">
        <v>0</v>
      </c>
      <c r="H11" s="9">
        <v>0</v>
      </c>
      <c r="I11" s="9">
        <v>0</v>
      </c>
      <c r="J11" s="9">
        <v>0</v>
      </c>
    </row>
    <row r="12" spans="1:10" ht="13.5">
      <c r="A12" s="20" t="s">
        <v>1438</v>
      </c>
      <c r="B12" s="9">
        <f t="shared" si="0"/>
        <v>203954</v>
      </c>
      <c r="C12" s="9">
        <v>7700</v>
      </c>
      <c r="D12" s="9">
        <v>0</v>
      </c>
      <c r="E12" s="9">
        <v>25049</v>
      </c>
      <c r="F12" s="9">
        <v>39265</v>
      </c>
      <c r="G12" s="9">
        <v>122033</v>
      </c>
      <c r="H12" s="9">
        <v>3362</v>
      </c>
      <c r="I12" s="9">
        <v>2960</v>
      </c>
      <c r="J12" s="9">
        <v>3585</v>
      </c>
    </row>
    <row r="13" spans="1:10" ht="13.5">
      <c r="A13" s="8" t="s">
        <v>1439</v>
      </c>
      <c r="B13" s="9">
        <f t="shared" si="0"/>
        <v>45797</v>
      </c>
      <c r="C13" s="9">
        <v>0</v>
      </c>
      <c r="D13" s="9">
        <v>0</v>
      </c>
      <c r="E13" s="9">
        <v>25049</v>
      </c>
      <c r="F13" s="9">
        <v>19190</v>
      </c>
      <c r="G13" s="9">
        <v>1558</v>
      </c>
      <c r="H13" s="9">
        <v>0</v>
      </c>
      <c r="I13" s="9">
        <v>0</v>
      </c>
      <c r="J13" s="9">
        <v>0</v>
      </c>
    </row>
    <row r="14" spans="1:10" ht="13.5">
      <c r="A14" s="8" t="s">
        <v>1440</v>
      </c>
      <c r="B14" s="9">
        <f t="shared" si="0"/>
        <v>4190</v>
      </c>
      <c r="C14" s="9">
        <v>0</v>
      </c>
      <c r="D14" s="9">
        <v>0</v>
      </c>
      <c r="E14" s="9">
        <v>0</v>
      </c>
      <c r="F14" s="9">
        <v>4190</v>
      </c>
      <c r="G14" s="9">
        <v>0</v>
      </c>
      <c r="H14" s="9">
        <v>0</v>
      </c>
      <c r="I14" s="9">
        <v>0</v>
      </c>
      <c r="J14" s="9">
        <v>0</v>
      </c>
    </row>
    <row r="15" spans="1:10" ht="13.5">
      <c r="A15" s="8" t="s">
        <v>1441</v>
      </c>
      <c r="B15" s="9">
        <f t="shared" si="0"/>
        <v>23</v>
      </c>
      <c r="C15" s="9">
        <v>0</v>
      </c>
      <c r="D15" s="9">
        <v>0</v>
      </c>
      <c r="E15" s="9">
        <v>0</v>
      </c>
      <c r="F15" s="9">
        <v>23</v>
      </c>
      <c r="G15" s="9">
        <v>0</v>
      </c>
      <c r="H15" s="9">
        <v>0</v>
      </c>
      <c r="I15" s="9">
        <v>0</v>
      </c>
      <c r="J15" s="9">
        <v>0</v>
      </c>
    </row>
    <row r="16" spans="1:10" ht="13.5">
      <c r="A16" s="20" t="s">
        <v>1442</v>
      </c>
      <c r="B16" s="9">
        <f t="shared" si="0"/>
        <v>74126</v>
      </c>
      <c r="C16" s="9">
        <f aca="true" t="shared" si="1" ref="C16:J16">SUM(C5)-SUM(C12)</f>
        <v>6675</v>
      </c>
      <c r="D16" s="9">
        <f t="shared" si="1"/>
        <v>0</v>
      </c>
      <c r="E16" s="9">
        <f t="shared" si="1"/>
        <v>-485</v>
      </c>
      <c r="F16" s="9">
        <f t="shared" si="1"/>
        <v>2042</v>
      </c>
      <c r="G16" s="9">
        <f t="shared" si="1"/>
        <v>61909</v>
      </c>
      <c r="H16" s="9">
        <f t="shared" si="1"/>
        <v>-210</v>
      </c>
      <c r="I16" s="9">
        <f t="shared" si="1"/>
        <v>3703</v>
      </c>
      <c r="J16" s="9">
        <f t="shared" si="1"/>
        <v>492</v>
      </c>
    </row>
    <row r="17" spans="1:10" ht="13.5">
      <c r="A17" s="20" t="s">
        <v>1443</v>
      </c>
      <c r="B17" s="9">
        <f t="shared" si="0"/>
        <v>157037</v>
      </c>
      <c r="C17" s="9">
        <v>35796</v>
      </c>
      <c r="D17" s="9">
        <v>0</v>
      </c>
      <c r="E17" s="9">
        <v>4004</v>
      </c>
      <c r="F17" s="9">
        <v>7208</v>
      </c>
      <c r="G17" s="9">
        <v>69204</v>
      </c>
      <c r="H17" s="9">
        <v>4137</v>
      </c>
      <c r="I17" s="9">
        <v>35747</v>
      </c>
      <c r="J17" s="9">
        <v>941</v>
      </c>
    </row>
  </sheetData>
  <sheetProtection/>
  <mergeCells count="3">
    <mergeCell ref="A1:J1"/>
    <mergeCell ref="A2:J2"/>
    <mergeCell ref="A3:J3"/>
  </mergeCells>
  <printOptions/>
  <pageMargins left="0.75" right="0.75" top="1" bottom="1" header="0.51" footer="0.5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100" workbookViewId="0" topLeftCell="A1">
      <selection activeCell="K24" sqref="K24"/>
    </sheetView>
  </sheetViews>
  <sheetFormatPr defaultColWidth="9.00390625" defaultRowHeight="13.5"/>
  <cols>
    <col min="1" max="1" width="29.50390625" style="0" customWidth="1"/>
    <col min="5" max="6" width="14.00390625" style="0" customWidth="1"/>
    <col min="7" max="7" width="12.125" style="0" customWidth="1"/>
    <col min="9" max="9" width="8.375" style="0" customWidth="1"/>
    <col min="10" max="10" width="12.125" style="0" customWidth="1"/>
  </cols>
  <sheetData>
    <row r="1" spans="1:10" ht="22.5" customHeight="1">
      <c r="A1" s="1" t="s">
        <v>1445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3.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1" ht="13.5" customHeight="1">
      <c r="A4" s="11" t="s">
        <v>1446</v>
      </c>
      <c r="B4" s="12" t="s">
        <v>1422</v>
      </c>
      <c r="C4" s="13" t="s">
        <v>1447</v>
      </c>
      <c r="D4" s="13"/>
      <c r="E4" s="13"/>
      <c r="F4" s="13"/>
      <c r="G4" s="13"/>
      <c r="H4" s="14" t="s">
        <v>1448</v>
      </c>
      <c r="I4" s="14"/>
      <c r="J4" s="14"/>
      <c r="K4" s="18"/>
    </row>
    <row r="5" spans="1:11" ht="13.5">
      <c r="A5" s="11"/>
      <c r="B5" s="12"/>
      <c r="C5" s="15" t="s">
        <v>1449</v>
      </c>
      <c r="D5" s="15" t="s">
        <v>1450</v>
      </c>
      <c r="E5" s="15" t="s">
        <v>1451</v>
      </c>
      <c r="F5" s="15" t="s">
        <v>1452</v>
      </c>
      <c r="G5" s="15" t="s">
        <v>1453</v>
      </c>
      <c r="H5" s="15" t="s">
        <v>1449</v>
      </c>
      <c r="I5" s="15" t="s">
        <v>1454</v>
      </c>
      <c r="J5" s="15" t="s">
        <v>1455</v>
      </c>
      <c r="K5" s="18"/>
    </row>
    <row r="6" spans="1:11" ht="13.5">
      <c r="A6" s="16" t="s">
        <v>1456</v>
      </c>
      <c r="B6" s="7">
        <f>SUM(C6,H6)</f>
        <v>1462428</v>
      </c>
      <c r="C6" s="7">
        <f aca="true" t="shared" si="0" ref="C6:C11">SUM(D6:G6)</f>
        <v>1432468</v>
      </c>
      <c r="D6" s="7">
        <v>661000</v>
      </c>
      <c r="E6" s="7">
        <v>230</v>
      </c>
      <c r="F6" s="7">
        <v>6974</v>
      </c>
      <c r="G6" s="7">
        <v>764264</v>
      </c>
      <c r="H6" s="7">
        <f>SUM(I6:J6)</f>
        <v>29960</v>
      </c>
      <c r="I6" s="7">
        <v>8000</v>
      </c>
      <c r="J6" s="7">
        <v>21960</v>
      </c>
      <c r="K6" s="18"/>
    </row>
    <row r="7" spans="1:11" ht="13.5">
      <c r="A7" s="8" t="s">
        <v>1457</v>
      </c>
      <c r="B7" s="9">
        <f aca="true" t="shared" si="1" ref="B7:B11">C7+H7</f>
        <v>1767000</v>
      </c>
      <c r="C7" s="9">
        <v>1738500</v>
      </c>
      <c r="D7" s="17"/>
      <c r="E7" s="17"/>
      <c r="F7" s="17"/>
      <c r="G7" s="17"/>
      <c r="H7" s="9">
        <v>28500</v>
      </c>
      <c r="I7" s="17"/>
      <c r="J7" s="17"/>
      <c r="K7" s="18"/>
    </row>
    <row r="8" spans="1:11" ht="13.5">
      <c r="A8" s="8" t="s">
        <v>1458</v>
      </c>
      <c r="B8" s="9">
        <f t="shared" si="1"/>
        <v>351800</v>
      </c>
      <c r="C8" s="9">
        <f>SUM(D8:F8)</f>
        <v>339000</v>
      </c>
      <c r="D8" s="9">
        <v>339000</v>
      </c>
      <c r="E8" s="9">
        <v>0</v>
      </c>
      <c r="F8" s="9">
        <v>0</v>
      </c>
      <c r="G8" s="17"/>
      <c r="H8" s="9">
        <f>I8</f>
        <v>12800</v>
      </c>
      <c r="I8" s="9">
        <v>12800</v>
      </c>
      <c r="J8" s="17"/>
      <c r="K8" s="18"/>
    </row>
    <row r="9" spans="1:11" ht="13.5">
      <c r="A9" s="8" t="s">
        <v>1459</v>
      </c>
      <c r="B9" s="9">
        <f t="shared" si="1"/>
        <v>196800</v>
      </c>
      <c r="C9" s="9">
        <f t="shared" si="0"/>
        <v>184000</v>
      </c>
      <c r="D9" s="9">
        <v>7000</v>
      </c>
      <c r="E9" s="9">
        <v>273</v>
      </c>
      <c r="F9" s="9">
        <v>0</v>
      </c>
      <c r="G9" s="9">
        <v>176727</v>
      </c>
      <c r="H9" s="9">
        <f>J9+I9</f>
        <v>12800</v>
      </c>
      <c r="I9" s="9">
        <v>0</v>
      </c>
      <c r="J9" s="9">
        <v>12800</v>
      </c>
      <c r="K9" s="18"/>
    </row>
    <row r="10" spans="1:11" ht="13.5">
      <c r="A10" s="8" t="s">
        <v>1460</v>
      </c>
      <c r="B10" s="9">
        <f t="shared" si="1"/>
        <v>57474</v>
      </c>
      <c r="C10" s="9">
        <f t="shared" si="0"/>
        <v>54782</v>
      </c>
      <c r="D10" s="9">
        <v>0</v>
      </c>
      <c r="E10" s="9">
        <v>-247</v>
      </c>
      <c r="F10" s="9">
        <v>289</v>
      </c>
      <c r="G10" s="9">
        <v>54740</v>
      </c>
      <c r="H10" s="9">
        <f>I10+J10</f>
        <v>2692</v>
      </c>
      <c r="I10" s="9">
        <v>0</v>
      </c>
      <c r="J10" s="9">
        <v>2692</v>
      </c>
      <c r="K10" s="18"/>
    </row>
    <row r="11" spans="1:11" ht="13.5">
      <c r="A11" s="8" t="s">
        <v>1461</v>
      </c>
      <c r="B11" s="9">
        <f t="shared" si="1"/>
        <v>1559954</v>
      </c>
      <c r="C11" s="9">
        <f t="shared" si="0"/>
        <v>1532686</v>
      </c>
      <c r="D11" s="9">
        <f aca="true" t="shared" si="2" ref="D11:F11">D6+D8-D9-D10</f>
        <v>993000</v>
      </c>
      <c r="E11" s="9">
        <f t="shared" si="2"/>
        <v>204</v>
      </c>
      <c r="F11" s="9">
        <f t="shared" si="2"/>
        <v>6685</v>
      </c>
      <c r="G11" s="9">
        <f>G6-G9-G10</f>
        <v>532797</v>
      </c>
      <c r="H11" s="9">
        <f>SUM(I11:J11)</f>
        <v>27268</v>
      </c>
      <c r="I11" s="9">
        <f>I8+I6-I9-I10</f>
        <v>20800</v>
      </c>
      <c r="J11" s="9">
        <f>J6-J9-J10</f>
        <v>6468</v>
      </c>
      <c r="K11" s="18"/>
    </row>
    <row r="12" spans="1:11" ht="13.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</row>
  </sheetData>
  <sheetProtection/>
  <mergeCells count="7">
    <mergeCell ref="A1:J1"/>
    <mergeCell ref="A2:J2"/>
    <mergeCell ref="A3:J3"/>
    <mergeCell ref="C4:G4"/>
    <mergeCell ref="H4:J4"/>
    <mergeCell ref="A4:A5"/>
    <mergeCell ref="B4:B5"/>
  </mergeCells>
  <printOptions/>
  <pageMargins left="0.75" right="0.75" top="1" bottom="1" header="0.51" footer="0.51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E31" sqref="E31"/>
    </sheetView>
  </sheetViews>
  <sheetFormatPr defaultColWidth="9.00390625" defaultRowHeight="13.5"/>
  <cols>
    <col min="1" max="1" width="29.50390625" style="0" customWidth="1"/>
    <col min="4" max="4" width="8.375" style="0" customWidth="1"/>
    <col min="5" max="6" width="14.00390625" style="0" customWidth="1"/>
    <col min="7" max="7" width="12.125" style="0" customWidth="1"/>
    <col min="10" max="10" width="12.125" style="0" customWidth="1"/>
  </cols>
  <sheetData>
    <row r="1" spans="1:10" ht="22.5" customHeight="1">
      <c r="A1" s="1" t="s">
        <v>1462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3.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13.5" customHeight="1">
      <c r="A4" s="11" t="s">
        <v>1446</v>
      </c>
      <c r="B4" s="12" t="s">
        <v>1422</v>
      </c>
      <c r="C4" s="13" t="s">
        <v>1447</v>
      </c>
      <c r="D4" s="13"/>
      <c r="E4" s="13"/>
      <c r="F4" s="13"/>
      <c r="G4" s="13"/>
      <c r="H4" s="14" t="s">
        <v>1448</v>
      </c>
      <c r="I4" s="14"/>
      <c r="J4" s="14"/>
    </row>
    <row r="5" spans="1:10" ht="13.5">
      <c r="A5" s="11"/>
      <c r="B5" s="12"/>
      <c r="C5" s="15" t="s">
        <v>1449</v>
      </c>
      <c r="D5" s="15" t="s">
        <v>1450</v>
      </c>
      <c r="E5" s="15" t="s">
        <v>1451</v>
      </c>
      <c r="F5" s="15" t="s">
        <v>1452</v>
      </c>
      <c r="G5" s="15" t="s">
        <v>1453</v>
      </c>
      <c r="H5" s="15" t="s">
        <v>1449</v>
      </c>
      <c r="I5" s="15" t="s">
        <v>1454</v>
      </c>
      <c r="J5" s="15" t="s">
        <v>1455</v>
      </c>
    </row>
    <row r="6" spans="1:10" ht="13.5">
      <c r="A6" s="16" t="s">
        <v>1456</v>
      </c>
      <c r="B6" s="7">
        <f>SUM(C6,H6)</f>
        <v>403457</v>
      </c>
      <c r="C6" s="7">
        <f aca="true" t="shared" si="0" ref="C6:C11">SUM(D6:G6)</f>
        <v>403457</v>
      </c>
      <c r="D6" s="7">
        <v>100600</v>
      </c>
      <c r="E6" s="7">
        <v>206</v>
      </c>
      <c r="F6" s="7">
        <v>122</v>
      </c>
      <c r="G6" s="7">
        <v>302529</v>
      </c>
      <c r="H6" s="7">
        <f>SUM(I6:J6)</f>
        <v>0</v>
      </c>
      <c r="I6" s="7">
        <v>0</v>
      </c>
      <c r="J6" s="7">
        <v>0</v>
      </c>
    </row>
    <row r="7" spans="1:10" ht="13.5">
      <c r="A7" s="8" t="s">
        <v>1457</v>
      </c>
      <c r="B7" s="9">
        <f aca="true" t="shared" si="1" ref="B7:B11">C7+H7</f>
        <v>424392</v>
      </c>
      <c r="C7" s="9">
        <v>424392</v>
      </c>
      <c r="D7" s="17"/>
      <c r="E7" s="17"/>
      <c r="F7" s="17"/>
      <c r="G7" s="17"/>
      <c r="H7" s="9">
        <v>0</v>
      </c>
      <c r="I7" s="17"/>
      <c r="J7" s="17"/>
    </row>
    <row r="8" spans="1:10" ht="13.5">
      <c r="A8" s="8" t="s">
        <v>1458</v>
      </c>
      <c r="B8" s="9">
        <f t="shared" si="1"/>
        <v>108700</v>
      </c>
      <c r="C8" s="9">
        <f>SUM(D8:F8)</f>
        <v>108700</v>
      </c>
      <c r="D8" s="9">
        <v>108700</v>
      </c>
      <c r="E8" s="9">
        <v>0</v>
      </c>
      <c r="F8" s="9">
        <v>0</v>
      </c>
      <c r="G8" s="17"/>
      <c r="H8" s="9">
        <f>I8</f>
        <v>0</v>
      </c>
      <c r="I8" s="9">
        <v>0</v>
      </c>
      <c r="J8" s="17"/>
    </row>
    <row r="9" spans="1:10" ht="13.5">
      <c r="A9" s="8" t="s">
        <v>1459</v>
      </c>
      <c r="B9" s="9">
        <f t="shared" si="1"/>
        <v>35190</v>
      </c>
      <c r="C9" s="9">
        <f t="shared" si="0"/>
        <v>35190</v>
      </c>
      <c r="D9" s="9">
        <v>0</v>
      </c>
      <c r="E9" s="9">
        <v>0</v>
      </c>
      <c r="F9" s="9">
        <v>0</v>
      </c>
      <c r="G9" s="9">
        <v>35190</v>
      </c>
      <c r="H9" s="9">
        <f>J9+I9</f>
        <v>0</v>
      </c>
      <c r="I9" s="9">
        <v>0</v>
      </c>
      <c r="J9" s="9">
        <v>0</v>
      </c>
    </row>
    <row r="10" spans="1:10" ht="13.5">
      <c r="A10" s="8" t="s">
        <v>1460</v>
      </c>
      <c r="B10" s="9">
        <f t="shared" si="1"/>
        <v>63704</v>
      </c>
      <c r="C10" s="9">
        <f t="shared" si="0"/>
        <v>63704</v>
      </c>
      <c r="D10" s="9">
        <v>0</v>
      </c>
      <c r="E10" s="9">
        <v>33</v>
      </c>
      <c r="F10" s="9">
        <v>289</v>
      </c>
      <c r="G10" s="9">
        <v>63382</v>
      </c>
      <c r="H10" s="9">
        <f>I10+J10</f>
        <v>0</v>
      </c>
      <c r="I10" s="9">
        <v>0</v>
      </c>
      <c r="J10" s="9">
        <v>0</v>
      </c>
    </row>
    <row r="11" spans="1:10" ht="13.5">
      <c r="A11" s="8" t="s">
        <v>1461</v>
      </c>
      <c r="B11" s="9">
        <f t="shared" si="1"/>
        <v>413263</v>
      </c>
      <c r="C11" s="9">
        <f t="shared" si="0"/>
        <v>413263</v>
      </c>
      <c r="D11" s="9">
        <f aca="true" t="shared" si="2" ref="D11:F11">D6+D8-D9-D10</f>
        <v>209300</v>
      </c>
      <c r="E11" s="9">
        <f t="shared" si="2"/>
        <v>173</v>
      </c>
      <c r="F11" s="9">
        <f t="shared" si="2"/>
        <v>-167</v>
      </c>
      <c r="G11" s="9">
        <f>G6-G9-G10</f>
        <v>203957</v>
      </c>
      <c r="H11" s="9">
        <f>SUM(I11:J11)</f>
        <v>0</v>
      </c>
      <c r="I11" s="9">
        <f>I8+I6-I9-I10</f>
        <v>0</v>
      </c>
      <c r="J11" s="9">
        <f>J6-J9-J10</f>
        <v>0</v>
      </c>
    </row>
  </sheetData>
  <sheetProtection/>
  <mergeCells count="7">
    <mergeCell ref="A1:J1"/>
    <mergeCell ref="A2:J2"/>
    <mergeCell ref="A3:J3"/>
    <mergeCell ref="C4:G4"/>
    <mergeCell ref="H4:J4"/>
    <mergeCell ref="A4:A5"/>
    <mergeCell ref="B4:B5"/>
  </mergeCells>
  <printOptions/>
  <pageMargins left="0.75" right="0.75" top="1" bottom="1" header="0.51" footer="0.51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workbookViewId="0" topLeftCell="A1">
      <selection activeCell="O22" sqref="O22"/>
    </sheetView>
  </sheetViews>
  <sheetFormatPr defaultColWidth="9.00390625" defaultRowHeight="13.5"/>
  <cols>
    <col min="1" max="1" width="27.50390625" style="0" customWidth="1"/>
    <col min="2" max="2" width="13.125" style="0" customWidth="1"/>
    <col min="3" max="3" width="13.875" style="0" customWidth="1"/>
    <col min="4" max="4" width="19.25390625" style="0" customWidth="1"/>
    <col min="5" max="5" width="22.50390625" style="0" customWidth="1"/>
    <col min="6" max="6" width="18.125" style="0" customWidth="1"/>
  </cols>
  <sheetData>
    <row r="1" spans="1:6" ht="22.5" customHeight="1">
      <c r="A1" s="1" t="s">
        <v>1463</v>
      </c>
      <c r="B1" s="1"/>
      <c r="C1" s="1"/>
      <c r="D1" s="1"/>
      <c r="E1" s="1"/>
      <c r="F1" s="1"/>
    </row>
    <row r="2" spans="1:6" ht="13.5" customHeight="1">
      <c r="A2" s="2"/>
      <c r="B2" s="2"/>
      <c r="C2" s="2"/>
      <c r="D2" s="2"/>
      <c r="E2" s="2"/>
      <c r="F2" s="2"/>
    </row>
    <row r="3" spans="1:6" ht="13.5" customHeight="1">
      <c r="A3" s="3" t="s">
        <v>1</v>
      </c>
      <c r="B3" s="3"/>
      <c r="C3" s="3"/>
      <c r="D3" s="3"/>
      <c r="E3" s="3"/>
      <c r="F3" s="3"/>
    </row>
    <row r="4" spans="1:6" ht="24">
      <c r="A4" s="4" t="s">
        <v>1446</v>
      </c>
      <c r="B4" s="5" t="s">
        <v>1456</v>
      </c>
      <c r="C4" s="5" t="s">
        <v>1458</v>
      </c>
      <c r="D4" s="5" t="s">
        <v>1459</v>
      </c>
      <c r="E4" s="5" t="s">
        <v>1460</v>
      </c>
      <c r="F4" s="5" t="s">
        <v>1461</v>
      </c>
    </row>
    <row r="5" spans="1:6" ht="13.5">
      <c r="A5" s="6" t="s">
        <v>1464</v>
      </c>
      <c r="B5" s="7">
        <v>29960</v>
      </c>
      <c r="C5" s="7">
        <f aca="true" t="shared" si="0" ref="C5:F5">SUM(C6:C21)</f>
        <v>12800</v>
      </c>
      <c r="D5" s="7">
        <f t="shared" si="0"/>
        <v>12800</v>
      </c>
      <c r="E5" s="7">
        <f t="shared" si="0"/>
        <v>2692</v>
      </c>
      <c r="F5" s="7">
        <f t="shared" si="0"/>
        <v>27268</v>
      </c>
    </row>
    <row r="6" spans="1:6" ht="13.5">
      <c r="A6" s="8" t="s">
        <v>1465</v>
      </c>
      <c r="B6" s="9">
        <v>0</v>
      </c>
      <c r="C6" s="9">
        <v>0</v>
      </c>
      <c r="D6" s="9">
        <v>0</v>
      </c>
      <c r="E6" s="9">
        <v>0</v>
      </c>
      <c r="F6" s="9">
        <f aca="true" t="shared" si="1" ref="F6:F21">B6+C6-D6-E6</f>
        <v>0</v>
      </c>
    </row>
    <row r="7" spans="1:6" ht="13.5">
      <c r="A7" s="8" t="s">
        <v>1466</v>
      </c>
      <c r="B7" s="9">
        <v>0</v>
      </c>
      <c r="C7" s="9">
        <v>0</v>
      </c>
      <c r="D7" s="9">
        <v>0</v>
      </c>
      <c r="E7" s="9">
        <v>0</v>
      </c>
      <c r="F7" s="9">
        <f t="shared" si="1"/>
        <v>0</v>
      </c>
    </row>
    <row r="8" spans="1:6" ht="13.5">
      <c r="A8" s="8" t="s">
        <v>1467</v>
      </c>
      <c r="B8" s="9">
        <v>29960</v>
      </c>
      <c r="C8" s="9">
        <v>12800</v>
      </c>
      <c r="D8" s="9">
        <v>12800</v>
      </c>
      <c r="E8" s="9">
        <v>2692</v>
      </c>
      <c r="F8" s="9">
        <f t="shared" si="1"/>
        <v>27268</v>
      </c>
    </row>
    <row r="9" spans="1:6" ht="13.5">
      <c r="A9" s="8" t="s">
        <v>1468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ht="13.5">
      <c r="A10" s="8" t="s">
        <v>1469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ht="13.5">
      <c r="A11" s="8" t="s">
        <v>1470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ht="13.5">
      <c r="A12" s="8" t="s">
        <v>1471</v>
      </c>
      <c r="B12" s="9">
        <v>0</v>
      </c>
      <c r="C12" s="9">
        <v>0</v>
      </c>
      <c r="D12" s="9">
        <v>0</v>
      </c>
      <c r="E12" s="9">
        <v>0</v>
      </c>
      <c r="F12" s="9">
        <f t="shared" si="1"/>
        <v>0</v>
      </c>
    </row>
    <row r="13" spans="1:6" ht="13.5">
      <c r="A13" s="8" t="s">
        <v>1472</v>
      </c>
      <c r="B13" s="9">
        <v>0</v>
      </c>
      <c r="C13" s="9">
        <v>0</v>
      </c>
      <c r="D13" s="9">
        <v>0</v>
      </c>
      <c r="E13" s="9">
        <v>0</v>
      </c>
      <c r="F13" s="9">
        <f t="shared" si="1"/>
        <v>0</v>
      </c>
    </row>
    <row r="14" spans="1:6" ht="13.5">
      <c r="A14" s="8" t="s">
        <v>1473</v>
      </c>
      <c r="B14" s="9">
        <v>0</v>
      </c>
      <c r="C14" s="9">
        <v>0</v>
      </c>
      <c r="D14" s="9">
        <v>0</v>
      </c>
      <c r="E14" s="9">
        <v>0</v>
      </c>
      <c r="F14" s="9">
        <f t="shared" si="1"/>
        <v>0</v>
      </c>
    </row>
    <row r="15" spans="1:6" ht="13.5">
      <c r="A15" s="8" t="s">
        <v>1474</v>
      </c>
      <c r="B15" s="9">
        <v>0</v>
      </c>
      <c r="C15" s="9">
        <v>0</v>
      </c>
      <c r="D15" s="9">
        <v>0</v>
      </c>
      <c r="E15" s="9">
        <v>0</v>
      </c>
      <c r="F15" s="9">
        <f t="shared" si="1"/>
        <v>0</v>
      </c>
    </row>
    <row r="16" spans="1:6" ht="13.5">
      <c r="A16" s="8" t="s">
        <v>1475</v>
      </c>
      <c r="B16" s="9">
        <v>0</v>
      </c>
      <c r="C16" s="9">
        <v>0</v>
      </c>
      <c r="D16" s="9">
        <v>0</v>
      </c>
      <c r="E16" s="9">
        <v>0</v>
      </c>
      <c r="F16" s="9">
        <f t="shared" si="1"/>
        <v>0</v>
      </c>
    </row>
    <row r="17" spans="1:6" ht="13.5">
      <c r="A17" s="8" t="s">
        <v>1476</v>
      </c>
      <c r="B17" s="9">
        <v>0</v>
      </c>
      <c r="C17" s="9">
        <v>0</v>
      </c>
      <c r="D17" s="9">
        <v>0</v>
      </c>
      <c r="E17" s="9">
        <v>0</v>
      </c>
      <c r="F17" s="9">
        <f t="shared" si="1"/>
        <v>0</v>
      </c>
    </row>
    <row r="18" spans="1:6" ht="13.5">
      <c r="A18" s="8" t="s">
        <v>1477</v>
      </c>
      <c r="B18" s="9">
        <v>0</v>
      </c>
      <c r="C18" s="9">
        <v>0</v>
      </c>
      <c r="D18" s="9">
        <v>0</v>
      </c>
      <c r="E18" s="9">
        <v>0</v>
      </c>
      <c r="F18" s="9">
        <f t="shared" si="1"/>
        <v>0</v>
      </c>
    </row>
    <row r="19" spans="1:6" ht="13.5">
      <c r="A19" s="8" t="s">
        <v>1478</v>
      </c>
      <c r="B19" s="9">
        <v>0</v>
      </c>
      <c r="C19" s="9">
        <v>0</v>
      </c>
      <c r="D19" s="9">
        <v>0</v>
      </c>
      <c r="E19" s="9">
        <v>0</v>
      </c>
      <c r="F19" s="9">
        <f t="shared" si="1"/>
        <v>0</v>
      </c>
    </row>
    <row r="20" spans="1:6" ht="13.5">
      <c r="A20" s="8" t="s">
        <v>1479</v>
      </c>
      <c r="B20" s="9">
        <v>0</v>
      </c>
      <c r="C20" s="9">
        <v>0</v>
      </c>
      <c r="D20" s="9">
        <v>0</v>
      </c>
      <c r="E20" s="9">
        <v>0</v>
      </c>
      <c r="F20" s="9">
        <f t="shared" si="1"/>
        <v>0</v>
      </c>
    </row>
    <row r="21" spans="1:6" ht="13.5">
      <c r="A21" s="8" t="s">
        <v>1480</v>
      </c>
      <c r="B21" s="9">
        <v>0</v>
      </c>
      <c r="C21" s="9">
        <v>0</v>
      </c>
      <c r="D21" s="9">
        <v>0</v>
      </c>
      <c r="E21" s="9">
        <v>0</v>
      </c>
      <c r="F21" s="9">
        <f t="shared" si="1"/>
        <v>0</v>
      </c>
    </row>
  </sheetData>
  <sheetProtection/>
  <mergeCells count="3">
    <mergeCell ref="A1:F1"/>
    <mergeCell ref="A2:F2"/>
    <mergeCell ref="A3:F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showZeros="0" workbookViewId="0" topLeftCell="A1">
      <selection activeCell="H10" sqref="H10"/>
    </sheetView>
  </sheetViews>
  <sheetFormatPr defaultColWidth="9.00390625" defaultRowHeight="13.5"/>
  <cols>
    <col min="1" max="1" width="9.00390625" style="21" customWidth="1"/>
    <col min="2" max="2" width="44.125" style="21" customWidth="1"/>
    <col min="3" max="3" width="17.25390625" style="21" customWidth="1"/>
    <col min="4" max="4" width="18.375" style="21" customWidth="1"/>
    <col min="5" max="16384" width="9.00390625" style="21" customWidth="1"/>
  </cols>
  <sheetData>
    <row r="1" spans="2:4" ht="36" customHeight="1">
      <c r="B1" s="22" t="s">
        <v>81</v>
      </c>
      <c r="C1" s="22"/>
      <c r="D1" s="22"/>
    </row>
    <row r="2" spans="2:4" ht="15" customHeight="1">
      <c r="B2" s="162" t="s">
        <v>1</v>
      </c>
      <c r="C2" s="162"/>
      <c r="D2" s="162"/>
    </row>
    <row r="3" spans="1:4" ht="39" customHeight="1">
      <c r="A3" s="24" t="s">
        <v>82</v>
      </c>
      <c r="B3" s="24" t="s">
        <v>4</v>
      </c>
      <c r="C3" s="24" t="s">
        <v>6</v>
      </c>
      <c r="D3" s="174" t="s">
        <v>83</v>
      </c>
    </row>
    <row r="4" spans="1:4" ht="13.5">
      <c r="A4" s="175" t="s">
        <v>84</v>
      </c>
      <c r="B4" s="176" t="s">
        <v>85</v>
      </c>
      <c r="C4" s="54">
        <v>30182</v>
      </c>
      <c r="D4" s="177">
        <v>1.068805552604554</v>
      </c>
    </row>
    <row r="5" spans="1:4" ht="13.5">
      <c r="A5" s="34"/>
      <c r="B5" s="27" t="s">
        <v>86</v>
      </c>
      <c r="C5" s="30">
        <v>4798</v>
      </c>
      <c r="D5" s="177">
        <v>1</v>
      </c>
    </row>
    <row r="6" spans="1:4" ht="13.5">
      <c r="A6" s="34"/>
      <c r="B6" s="27" t="s">
        <v>87</v>
      </c>
      <c r="C6" s="30">
        <v>305</v>
      </c>
      <c r="D6" s="177">
        <v>1</v>
      </c>
    </row>
    <row r="7" spans="1:4" ht="13.5">
      <c r="A7" s="34"/>
      <c r="B7" s="27" t="s">
        <v>88</v>
      </c>
      <c r="C7" s="30">
        <v>13709</v>
      </c>
      <c r="D7" s="177"/>
    </row>
    <row r="8" spans="1:4" ht="13.5">
      <c r="A8" s="34"/>
      <c r="B8" s="44" t="s">
        <v>89</v>
      </c>
      <c r="C8" s="30">
        <v>1919</v>
      </c>
      <c r="D8" s="177"/>
    </row>
    <row r="9" spans="1:4" ht="13.5">
      <c r="A9" s="34"/>
      <c r="B9" s="27" t="s">
        <v>90</v>
      </c>
      <c r="C9" s="30">
        <v>9451</v>
      </c>
      <c r="D9" s="177"/>
    </row>
    <row r="10" spans="1:4" ht="13.5">
      <c r="A10" s="34"/>
      <c r="B10" s="27" t="s">
        <v>91</v>
      </c>
      <c r="C10" s="30">
        <v>0</v>
      </c>
      <c r="D10" s="177">
        <v>0</v>
      </c>
    </row>
    <row r="11" spans="1:4" ht="13.5">
      <c r="A11" s="175" t="s">
        <v>92</v>
      </c>
      <c r="B11" s="178" t="s">
        <v>93</v>
      </c>
      <c r="C11" s="54">
        <v>1790485</v>
      </c>
      <c r="D11" s="177">
        <v>1.1368613474697717</v>
      </c>
    </row>
    <row r="12" spans="1:4" ht="13.5">
      <c r="A12" s="34"/>
      <c r="B12" s="27" t="s">
        <v>65</v>
      </c>
      <c r="C12" s="30">
        <v>883604</v>
      </c>
      <c r="D12" s="177">
        <v>0.9357069712818894</v>
      </c>
    </row>
    <row r="13" spans="1:4" ht="13.5">
      <c r="A13" s="34"/>
      <c r="B13" s="27" t="s">
        <v>94</v>
      </c>
      <c r="C13" s="30">
        <v>29806</v>
      </c>
      <c r="D13" s="177">
        <v>1</v>
      </c>
    </row>
    <row r="14" spans="1:4" ht="13.5">
      <c r="A14" s="34"/>
      <c r="B14" s="27" t="s">
        <v>95</v>
      </c>
      <c r="C14" s="30">
        <v>297101</v>
      </c>
      <c r="D14" s="177">
        <v>1.0410350748099093</v>
      </c>
    </row>
    <row r="15" spans="1:4" ht="13.5">
      <c r="A15" s="34"/>
      <c r="B15" s="27" t="s">
        <v>96</v>
      </c>
      <c r="C15" s="30">
        <v>29325</v>
      </c>
      <c r="D15" s="177">
        <v>1.5667574931880108</v>
      </c>
    </row>
    <row r="16" spans="1:4" ht="13.5">
      <c r="A16" s="34"/>
      <c r="B16" s="27" t="s">
        <v>97</v>
      </c>
      <c r="C16" s="30">
        <v>37443</v>
      </c>
      <c r="D16" s="177">
        <v>1.5742936427850656</v>
      </c>
    </row>
    <row r="17" spans="1:4" ht="13.5">
      <c r="A17" s="34"/>
      <c r="B17" s="27" t="s">
        <v>98</v>
      </c>
      <c r="C17" s="30"/>
      <c r="D17" s="177"/>
    </row>
    <row r="18" spans="1:4" ht="13.5">
      <c r="A18" s="34"/>
      <c r="B18" s="27" t="s">
        <v>99</v>
      </c>
      <c r="C18" s="30">
        <v>8875</v>
      </c>
      <c r="D18" s="177">
        <v>1.01162658155705</v>
      </c>
    </row>
    <row r="19" spans="1:4" ht="13.5">
      <c r="A19" s="34"/>
      <c r="B19" s="27" t="s">
        <v>100</v>
      </c>
      <c r="C19" s="30"/>
      <c r="D19" s="177"/>
    </row>
    <row r="20" spans="1:4" ht="13.5">
      <c r="A20" s="34"/>
      <c r="B20" s="27" t="s">
        <v>101</v>
      </c>
      <c r="C20" s="30">
        <v>11977</v>
      </c>
      <c r="D20" s="177">
        <v>0.8600459572023553</v>
      </c>
    </row>
    <row r="21" spans="1:4" ht="13.5">
      <c r="A21" s="34"/>
      <c r="B21" s="27" t="s">
        <v>102</v>
      </c>
      <c r="C21" s="30">
        <v>86953</v>
      </c>
      <c r="D21" s="177">
        <v>1.016530471480845</v>
      </c>
    </row>
    <row r="22" spans="1:4" ht="13.5">
      <c r="A22" s="34"/>
      <c r="B22" s="27" t="s">
        <v>103</v>
      </c>
      <c r="C22" s="30">
        <v>50592</v>
      </c>
      <c r="D22" s="177">
        <v>0.404920643813579</v>
      </c>
    </row>
    <row r="23" spans="1:4" ht="13.5">
      <c r="A23" s="34"/>
      <c r="B23" s="27" t="s">
        <v>104</v>
      </c>
      <c r="C23" s="30">
        <v>68944</v>
      </c>
      <c r="D23" s="177"/>
    </row>
    <row r="24" spans="1:4" ht="13.5">
      <c r="A24" s="34"/>
      <c r="B24" s="27" t="s">
        <v>105</v>
      </c>
      <c r="C24" s="30">
        <v>9655</v>
      </c>
      <c r="D24" s="177">
        <v>0.4881686722621094</v>
      </c>
    </row>
    <row r="25" spans="1:4" ht="13.5">
      <c r="A25" s="34"/>
      <c r="B25" s="31" t="s">
        <v>106</v>
      </c>
      <c r="C25" s="30">
        <v>1371</v>
      </c>
      <c r="D25" s="177">
        <v>6.497630331753554</v>
      </c>
    </row>
    <row r="26" spans="1:4" ht="13.5">
      <c r="A26" s="34"/>
      <c r="B26" s="27" t="s">
        <v>107</v>
      </c>
      <c r="C26" s="30">
        <v>19569</v>
      </c>
      <c r="D26" s="177">
        <v>1.19279531878581</v>
      </c>
    </row>
    <row r="27" spans="1:4" ht="13.5">
      <c r="A27" s="34"/>
      <c r="B27" s="33" t="s">
        <v>108</v>
      </c>
      <c r="C27" s="30">
        <v>96136</v>
      </c>
      <c r="D27" s="177">
        <v>0.7987105779136618</v>
      </c>
    </row>
    <row r="28" spans="1:4" ht="13.5">
      <c r="A28" s="34"/>
      <c r="B28" s="33" t="s">
        <v>109</v>
      </c>
      <c r="C28" s="30">
        <v>0</v>
      </c>
      <c r="D28" s="177"/>
    </row>
    <row r="29" spans="1:4" ht="13.5">
      <c r="A29" s="34"/>
      <c r="B29" s="33" t="s">
        <v>110</v>
      </c>
      <c r="C29" s="30">
        <v>35400</v>
      </c>
      <c r="D29" s="177"/>
    </row>
    <row r="30" spans="1:4" ht="13.5">
      <c r="A30" s="34"/>
      <c r="B30" s="33" t="s">
        <v>111</v>
      </c>
      <c r="C30" s="30">
        <v>40645</v>
      </c>
      <c r="D30" s="177"/>
    </row>
    <row r="31" spans="1:4" ht="13.5">
      <c r="A31" s="34"/>
      <c r="B31" s="33" t="s">
        <v>112</v>
      </c>
      <c r="C31" s="30">
        <v>43030</v>
      </c>
      <c r="D31" s="177"/>
    </row>
    <row r="32" spans="1:4" ht="13.5">
      <c r="A32" s="34"/>
      <c r="B32" s="33" t="s">
        <v>113</v>
      </c>
      <c r="C32" s="30">
        <v>16782</v>
      </c>
      <c r="D32" s="177">
        <v>2.6424185167690126</v>
      </c>
    </row>
    <row r="33" spans="1:4" ht="13.5">
      <c r="A33" s="34"/>
      <c r="B33" s="27" t="s">
        <v>69</v>
      </c>
      <c r="C33" s="30">
        <v>906881</v>
      </c>
      <c r="D33" s="177">
        <v>1.4380783990358694</v>
      </c>
    </row>
    <row r="34" spans="1:4" ht="13.5">
      <c r="A34" s="179" t="s">
        <v>10</v>
      </c>
      <c r="B34" s="33" t="s">
        <v>114</v>
      </c>
      <c r="C34" s="32">
        <v>5993</v>
      </c>
      <c r="D34" s="177">
        <v>1.0354181064270904</v>
      </c>
    </row>
    <row r="35" spans="1:4" ht="13.5">
      <c r="A35" s="34"/>
      <c r="B35" s="33" t="s">
        <v>115</v>
      </c>
      <c r="C35" s="32">
        <v>51738</v>
      </c>
      <c r="D35" s="177">
        <v>0.8977771608044561</v>
      </c>
    </row>
    <row r="36" spans="1:4" ht="13.5">
      <c r="A36" s="34"/>
      <c r="B36" s="33" t="s">
        <v>116</v>
      </c>
      <c r="C36" s="180">
        <v>2083</v>
      </c>
      <c r="D36" s="177">
        <v>0.7013468013468014</v>
      </c>
    </row>
    <row r="37" spans="1:4" ht="13.5">
      <c r="A37" s="34"/>
      <c r="B37" s="33" t="s">
        <v>117</v>
      </c>
      <c r="C37" s="32">
        <v>17203</v>
      </c>
      <c r="D37" s="177">
        <v>2.8109477124183004</v>
      </c>
    </row>
    <row r="38" spans="1:4" ht="13.5">
      <c r="A38" s="34"/>
      <c r="B38" s="33" t="s">
        <v>118</v>
      </c>
      <c r="C38" s="32">
        <v>108279</v>
      </c>
      <c r="D38" s="177">
        <v>3.849509385665529</v>
      </c>
    </row>
    <row r="39" spans="1:4" ht="13.5">
      <c r="A39" s="34"/>
      <c r="B39" s="33" t="s">
        <v>119</v>
      </c>
      <c r="C39" s="32">
        <v>75687</v>
      </c>
      <c r="D39" s="177">
        <v>1.9361250383710222</v>
      </c>
    </row>
    <row r="40" spans="1:4" ht="13.5">
      <c r="A40" s="34"/>
      <c r="B40" s="33" t="s">
        <v>120</v>
      </c>
      <c r="C40" s="32">
        <v>73857</v>
      </c>
      <c r="D40" s="177">
        <v>1.1443246258250441</v>
      </c>
    </row>
    <row r="41" spans="1:4" ht="13.5">
      <c r="A41" s="34"/>
      <c r="B41" s="33" t="s">
        <v>121</v>
      </c>
      <c r="C41" s="32">
        <v>13599</v>
      </c>
      <c r="D41" s="177">
        <v>5.946217752514211</v>
      </c>
    </row>
    <row r="42" spans="1:4" ht="13.5">
      <c r="A42" s="34"/>
      <c r="B42" s="33" t="s">
        <v>122</v>
      </c>
      <c r="C42" s="32">
        <v>204816</v>
      </c>
      <c r="D42" s="177">
        <v>1.0457799336226705</v>
      </c>
    </row>
    <row r="43" spans="1:4" ht="13.5">
      <c r="A43" s="34"/>
      <c r="B43" s="33" t="s">
        <v>123</v>
      </c>
      <c r="C43" s="32">
        <v>166233</v>
      </c>
      <c r="D43" s="177">
        <v>2.621888899403804</v>
      </c>
    </row>
    <row r="44" spans="1:4" ht="13.5">
      <c r="A44" s="34"/>
      <c r="B44" s="33" t="s">
        <v>124</v>
      </c>
      <c r="C44" s="32">
        <v>7586</v>
      </c>
      <c r="D44" s="177">
        <v>1.9744924518479958</v>
      </c>
    </row>
    <row r="45" spans="1:4" ht="13.5">
      <c r="A45" s="34"/>
      <c r="B45" s="33" t="s">
        <v>125</v>
      </c>
      <c r="C45" s="32">
        <v>13733</v>
      </c>
      <c r="D45" s="177">
        <v>1.3031884608085025</v>
      </c>
    </row>
    <row r="46" spans="1:4" ht="13.5">
      <c r="A46" s="34"/>
      <c r="B46" s="33" t="s">
        <v>126</v>
      </c>
      <c r="C46" s="32">
        <v>60</v>
      </c>
      <c r="D46" s="177">
        <v>1.5384615384615385</v>
      </c>
    </row>
    <row r="47" spans="1:4" ht="13.5">
      <c r="A47" s="34"/>
      <c r="B47" s="33" t="s">
        <v>127</v>
      </c>
      <c r="C47" s="32">
        <v>23289</v>
      </c>
      <c r="D47" s="177">
        <v>1.4927889237869367</v>
      </c>
    </row>
    <row r="48" spans="1:4" ht="13.5">
      <c r="A48" s="34"/>
      <c r="B48" s="33" t="s">
        <v>128</v>
      </c>
      <c r="C48" s="32">
        <v>121970</v>
      </c>
      <c r="D48" s="177">
        <v>1.0510306080242657</v>
      </c>
    </row>
    <row r="49" spans="1:4" ht="13.5">
      <c r="A49" s="34"/>
      <c r="B49" s="33" t="s">
        <v>129</v>
      </c>
      <c r="C49" s="32">
        <v>776</v>
      </c>
      <c r="D49" s="177">
        <v>0.2582362728785358</v>
      </c>
    </row>
    <row r="50" spans="1:4" ht="13.5">
      <c r="A50" s="34"/>
      <c r="B50" s="33" t="s">
        <v>130</v>
      </c>
      <c r="C50" s="32">
        <v>8082</v>
      </c>
      <c r="D50" s="177">
        <v>1.1437871497311067</v>
      </c>
    </row>
    <row r="51" spans="1:4" ht="13.5">
      <c r="A51" s="175" t="s">
        <v>131</v>
      </c>
      <c r="B51" s="117" t="s">
        <v>132</v>
      </c>
      <c r="C51" s="54">
        <v>38698</v>
      </c>
      <c r="D51" s="177">
        <v>3.955637330062353</v>
      </c>
    </row>
    <row r="52" spans="1:4" ht="13.5">
      <c r="A52" s="175" t="s">
        <v>133</v>
      </c>
      <c r="B52" s="178" t="s">
        <v>134</v>
      </c>
      <c r="C52" s="181">
        <v>1820667</v>
      </c>
      <c r="D52" s="177">
        <v>1.135662584769233</v>
      </c>
    </row>
  </sheetData>
  <sheetProtection/>
  <mergeCells count="2">
    <mergeCell ref="B1:D1"/>
    <mergeCell ref="B2:D2"/>
  </mergeCells>
  <printOptions/>
  <pageMargins left="0.7" right="0.7" top="0.75" bottom="0.75" header="0.3" footer="0.3"/>
  <pageSetup horizontalDpi="600" verticalDpi="600" orientation="portrait" paperSize="9" scale="9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">
      <selection activeCell="C24" sqref="C24"/>
    </sheetView>
  </sheetViews>
  <sheetFormatPr defaultColWidth="9.00390625" defaultRowHeight="13.5"/>
  <cols>
    <col min="1" max="1" width="27.50390625" style="0" customWidth="1"/>
    <col min="2" max="2" width="13.125" style="0" customWidth="1"/>
    <col min="3" max="3" width="13.875" style="0" customWidth="1"/>
    <col min="4" max="4" width="19.25390625" style="0" customWidth="1"/>
    <col min="5" max="5" width="22.50390625" style="0" customWidth="1"/>
    <col min="6" max="6" width="18.125" style="0" customWidth="1"/>
  </cols>
  <sheetData>
    <row r="1" spans="1:6" ht="22.5" customHeight="1">
      <c r="A1" s="1" t="s">
        <v>1481</v>
      </c>
      <c r="B1" s="1"/>
      <c r="C1" s="1"/>
      <c r="D1" s="1"/>
      <c r="E1" s="1"/>
      <c r="F1" s="1"/>
    </row>
    <row r="2" spans="1:6" ht="13.5" customHeight="1">
      <c r="A2" s="2"/>
      <c r="B2" s="2"/>
      <c r="C2" s="2"/>
      <c r="D2" s="2"/>
      <c r="E2" s="2"/>
      <c r="F2" s="2"/>
    </row>
    <row r="3" spans="1:6" ht="13.5" customHeight="1">
      <c r="A3" s="3" t="s">
        <v>1</v>
      </c>
      <c r="B3" s="3"/>
      <c r="C3" s="3"/>
      <c r="D3" s="3"/>
      <c r="E3" s="3"/>
      <c r="F3" s="3"/>
    </row>
    <row r="4" spans="1:6" ht="42" customHeight="1">
      <c r="A4" s="4" t="s">
        <v>1446</v>
      </c>
      <c r="B4" s="5" t="s">
        <v>1456</v>
      </c>
      <c r="C4" s="5" t="s">
        <v>1458</v>
      </c>
      <c r="D4" s="5" t="s">
        <v>1459</v>
      </c>
      <c r="E4" s="5" t="s">
        <v>1460</v>
      </c>
      <c r="F4" s="5" t="s">
        <v>1461</v>
      </c>
    </row>
    <row r="5" spans="1:6" ht="13.5">
      <c r="A5" s="6" t="s">
        <v>1464</v>
      </c>
      <c r="B5" s="7"/>
      <c r="C5" s="7"/>
      <c r="D5" s="7"/>
      <c r="E5" s="7"/>
      <c r="F5" s="7"/>
    </row>
    <row r="6" spans="1:6" ht="13.5">
      <c r="A6" s="8" t="s">
        <v>1465</v>
      </c>
      <c r="B6" s="9"/>
      <c r="C6" s="9"/>
      <c r="D6" s="9"/>
      <c r="E6" s="9"/>
      <c r="F6" s="9"/>
    </row>
    <row r="7" spans="1:6" ht="13.5">
      <c r="A7" s="8" t="s">
        <v>1466</v>
      </c>
      <c r="B7" s="9"/>
      <c r="C7" s="9"/>
      <c r="D7" s="9"/>
      <c r="E7" s="9"/>
      <c r="F7" s="9"/>
    </row>
    <row r="8" spans="1:6" ht="13.5">
      <c r="A8" s="8" t="s">
        <v>1467</v>
      </c>
      <c r="B8" s="9"/>
      <c r="C8" s="9"/>
      <c r="D8" s="9"/>
      <c r="E8" s="9"/>
      <c r="F8" s="9"/>
    </row>
    <row r="9" spans="1:6" ht="13.5">
      <c r="A9" s="8" t="s">
        <v>1468</v>
      </c>
      <c r="B9" s="9"/>
      <c r="C9" s="9"/>
      <c r="D9" s="9"/>
      <c r="E9" s="9"/>
      <c r="F9" s="9"/>
    </row>
    <row r="10" spans="1:6" ht="13.5">
      <c r="A10" s="8" t="s">
        <v>1469</v>
      </c>
      <c r="B10" s="9"/>
      <c r="C10" s="9"/>
      <c r="D10" s="9"/>
      <c r="E10" s="9"/>
      <c r="F10" s="9"/>
    </row>
    <row r="11" spans="1:6" ht="13.5">
      <c r="A11" s="8" t="s">
        <v>1470</v>
      </c>
      <c r="B11" s="9"/>
      <c r="C11" s="9"/>
      <c r="D11" s="9"/>
      <c r="E11" s="9"/>
      <c r="F11" s="9"/>
    </row>
    <row r="12" spans="1:6" ht="13.5">
      <c r="A12" s="8" t="s">
        <v>1471</v>
      </c>
      <c r="B12" s="9"/>
      <c r="C12" s="9"/>
      <c r="D12" s="9"/>
      <c r="E12" s="9"/>
      <c r="F12" s="9"/>
    </row>
    <row r="13" spans="1:6" ht="13.5">
      <c r="A13" s="8" t="s">
        <v>1472</v>
      </c>
      <c r="B13" s="9"/>
      <c r="C13" s="9"/>
      <c r="D13" s="9"/>
      <c r="E13" s="9"/>
      <c r="F13" s="9"/>
    </row>
    <row r="14" spans="1:6" ht="13.5">
      <c r="A14" s="8" t="s">
        <v>1473</v>
      </c>
      <c r="B14" s="9"/>
      <c r="C14" s="9"/>
      <c r="D14" s="9"/>
      <c r="E14" s="9"/>
      <c r="F14" s="9"/>
    </row>
    <row r="15" spans="1:6" ht="13.5">
      <c r="A15" s="8" t="s">
        <v>1474</v>
      </c>
      <c r="B15" s="9"/>
      <c r="C15" s="9"/>
      <c r="D15" s="9"/>
      <c r="E15" s="9"/>
      <c r="F15" s="9"/>
    </row>
    <row r="16" spans="1:6" ht="13.5">
      <c r="A16" s="8" t="s">
        <v>1475</v>
      </c>
      <c r="B16" s="9"/>
      <c r="C16" s="9"/>
      <c r="D16" s="9"/>
      <c r="E16" s="9"/>
      <c r="F16" s="9"/>
    </row>
    <row r="17" spans="1:6" ht="13.5">
      <c r="A17" s="8" t="s">
        <v>1476</v>
      </c>
      <c r="B17" s="9"/>
      <c r="C17" s="9"/>
      <c r="D17" s="9"/>
      <c r="E17" s="9"/>
      <c r="F17" s="9"/>
    </row>
    <row r="18" spans="1:6" ht="13.5">
      <c r="A18" s="8" t="s">
        <v>1477</v>
      </c>
      <c r="B18" s="9"/>
      <c r="C18" s="9"/>
      <c r="D18" s="9"/>
      <c r="E18" s="9"/>
      <c r="F18" s="9"/>
    </row>
    <row r="19" spans="1:6" ht="13.5">
      <c r="A19" s="8" t="s">
        <v>1478</v>
      </c>
      <c r="B19" s="9"/>
      <c r="C19" s="9"/>
      <c r="D19" s="9"/>
      <c r="E19" s="9"/>
      <c r="F19" s="9"/>
    </row>
    <row r="20" spans="1:6" ht="13.5">
      <c r="A20" s="8" t="s">
        <v>1479</v>
      </c>
      <c r="B20" s="9"/>
      <c r="C20" s="9"/>
      <c r="D20" s="9"/>
      <c r="E20" s="9"/>
      <c r="F20" s="9"/>
    </row>
    <row r="21" spans="1:6" ht="13.5">
      <c r="A21" s="8" t="s">
        <v>1480</v>
      </c>
      <c r="B21" s="9"/>
      <c r="C21" s="9"/>
      <c r="D21" s="9"/>
      <c r="E21" s="9"/>
      <c r="F21" s="9"/>
    </row>
    <row r="22" ht="13.5">
      <c r="A22" s="10" t="s">
        <v>1482</v>
      </c>
    </row>
  </sheetData>
  <sheetProtection/>
  <mergeCells count="3">
    <mergeCell ref="A1:F1"/>
    <mergeCell ref="A2:F2"/>
    <mergeCell ref="A3:F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1"/>
  <sheetViews>
    <sheetView showZeros="0" zoomScale="115" zoomScaleNormal="115" zoomScaleSheetLayoutView="100" workbookViewId="0" topLeftCell="A1102">
      <selection activeCell="J13" sqref="J13"/>
    </sheetView>
  </sheetViews>
  <sheetFormatPr defaultColWidth="9.00390625" defaultRowHeight="13.5"/>
  <cols>
    <col min="1" max="1" width="9.50390625" style="0" customWidth="1"/>
    <col min="2" max="2" width="38.625" style="0" customWidth="1"/>
    <col min="3" max="3" width="11.125" style="118" customWidth="1"/>
    <col min="4" max="4" width="11.125" style="0" customWidth="1"/>
    <col min="5" max="5" width="11.125" style="18" customWidth="1"/>
    <col min="6" max="6" width="9.375" style="0" customWidth="1"/>
    <col min="7" max="7" width="10.375" style="0" customWidth="1"/>
    <col min="8" max="8" width="4.125" style="0" customWidth="1"/>
  </cols>
  <sheetData>
    <row r="1" spans="1:7" ht="36" customHeight="1">
      <c r="A1" s="66" t="s">
        <v>135</v>
      </c>
      <c r="B1" s="22"/>
      <c r="C1" s="66"/>
      <c r="D1" s="66"/>
      <c r="E1" s="22"/>
      <c r="F1" s="66"/>
      <c r="G1" s="66"/>
    </row>
    <row r="2" spans="1:7" ht="15" customHeight="1">
      <c r="A2" s="161"/>
      <c r="B2" s="162" t="s">
        <v>1</v>
      </c>
      <c r="C2" s="67"/>
      <c r="D2" s="67"/>
      <c r="E2" s="162"/>
      <c r="F2" s="67"/>
      <c r="G2" s="67"/>
    </row>
    <row r="3" spans="1:7" ht="39.75" customHeight="1">
      <c r="A3" s="73" t="s">
        <v>82</v>
      </c>
      <c r="B3" s="163" t="s">
        <v>4</v>
      </c>
      <c r="C3" s="73" t="s">
        <v>136</v>
      </c>
      <c r="D3" s="73" t="s">
        <v>137</v>
      </c>
      <c r="E3" s="163" t="s">
        <v>6</v>
      </c>
      <c r="F3" s="164" t="s">
        <v>138</v>
      </c>
      <c r="G3" s="165" t="s">
        <v>8</v>
      </c>
    </row>
    <row r="4" spans="1:7" ht="15" customHeight="1">
      <c r="A4" s="166" t="s">
        <v>84</v>
      </c>
      <c r="B4" s="27" t="s">
        <v>12</v>
      </c>
      <c r="C4" s="167">
        <v>160167</v>
      </c>
      <c r="D4" s="167">
        <v>216182</v>
      </c>
      <c r="E4" s="168">
        <v>216182</v>
      </c>
      <c r="F4" s="156">
        <f>E4/D4</f>
        <v>1</v>
      </c>
      <c r="G4" s="156">
        <v>1.3698444381079111</v>
      </c>
    </row>
    <row r="5" spans="1:7" ht="15" customHeight="1">
      <c r="A5" s="166" t="s">
        <v>10</v>
      </c>
      <c r="B5" s="27" t="s">
        <v>139</v>
      </c>
      <c r="C5" s="167">
        <v>9751</v>
      </c>
      <c r="D5" s="167">
        <v>9286</v>
      </c>
      <c r="E5" s="169">
        <f>SUM(E6:E16)</f>
        <v>9286</v>
      </c>
      <c r="F5" s="156">
        <f>E5/D5</f>
        <v>1</v>
      </c>
      <c r="G5" s="156">
        <v>0.998279939797893</v>
      </c>
    </row>
    <row r="6" spans="1:7" ht="15" customHeight="1">
      <c r="A6" s="166"/>
      <c r="B6" s="27" t="s">
        <v>140</v>
      </c>
      <c r="C6" s="167"/>
      <c r="D6" s="167"/>
      <c r="E6" s="169">
        <v>6458</v>
      </c>
      <c r="F6" s="156"/>
      <c r="G6" s="156">
        <v>1.3499163879598661</v>
      </c>
    </row>
    <row r="7" spans="1:7" ht="15" customHeight="1">
      <c r="A7" s="166"/>
      <c r="B7" s="27" t="s">
        <v>141</v>
      </c>
      <c r="C7" s="167"/>
      <c r="D7" s="167"/>
      <c r="E7" s="169">
        <v>775</v>
      </c>
      <c r="F7" s="156"/>
      <c r="G7" s="156">
        <v>0.5818318318318318</v>
      </c>
    </row>
    <row r="8" spans="1:7" ht="15" customHeight="1">
      <c r="A8" s="166"/>
      <c r="B8" s="27" t="s">
        <v>142</v>
      </c>
      <c r="C8" s="167"/>
      <c r="D8" s="167"/>
      <c r="E8" s="169">
        <v>0</v>
      </c>
      <c r="F8" s="156"/>
      <c r="G8" s="156">
        <v>0</v>
      </c>
    </row>
    <row r="9" spans="1:7" ht="15" customHeight="1">
      <c r="A9" s="166"/>
      <c r="B9" s="27" t="s">
        <v>143</v>
      </c>
      <c r="C9" s="167"/>
      <c r="D9" s="167"/>
      <c r="E9" s="169">
        <v>1101</v>
      </c>
      <c r="F9" s="156"/>
      <c r="G9" s="156">
        <v>1.3313180169286578</v>
      </c>
    </row>
    <row r="10" spans="1:7" ht="15" customHeight="1">
      <c r="A10" s="166"/>
      <c r="B10" s="27" t="s">
        <v>144</v>
      </c>
      <c r="C10" s="167"/>
      <c r="D10" s="167"/>
      <c r="E10" s="169">
        <v>44</v>
      </c>
      <c r="F10" s="156"/>
      <c r="G10" s="156">
        <v>0.4536082474226804</v>
      </c>
    </row>
    <row r="11" spans="1:7" ht="15" customHeight="1">
      <c r="A11" s="166"/>
      <c r="B11" s="27" t="s">
        <v>145</v>
      </c>
      <c r="C11" s="167"/>
      <c r="D11" s="167"/>
      <c r="E11" s="169">
        <v>26</v>
      </c>
      <c r="F11" s="156"/>
      <c r="G11" s="156">
        <v>0.7027027027027027</v>
      </c>
    </row>
    <row r="12" spans="1:7" ht="15" customHeight="1">
      <c r="A12" s="166"/>
      <c r="B12" s="27" t="s">
        <v>146</v>
      </c>
      <c r="C12" s="167"/>
      <c r="D12" s="167"/>
      <c r="E12" s="169">
        <v>211</v>
      </c>
      <c r="F12" s="156"/>
      <c r="G12" s="156">
        <v>1.1722222222222223</v>
      </c>
    </row>
    <row r="13" spans="1:7" ht="15" customHeight="1">
      <c r="A13" s="166"/>
      <c r="B13" s="27" t="s">
        <v>147</v>
      </c>
      <c r="C13" s="167"/>
      <c r="D13" s="167"/>
      <c r="E13" s="169">
        <v>382</v>
      </c>
      <c r="F13" s="156"/>
      <c r="G13" s="156">
        <v>0.9744897959183674</v>
      </c>
    </row>
    <row r="14" spans="1:7" ht="15" customHeight="1">
      <c r="A14" s="166"/>
      <c r="B14" s="27" t="s">
        <v>148</v>
      </c>
      <c r="C14" s="167"/>
      <c r="D14" s="167"/>
      <c r="E14" s="169">
        <v>0</v>
      </c>
      <c r="F14" s="156"/>
      <c r="G14" s="156"/>
    </row>
    <row r="15" spans="1:7" ht="15" customHeight="1">
      <c r="A15" s="166"/>
      <c r="B15" s="27" t="s">
        <v>149</v>
      </c>
      <c r="C15" s="167"/>
      <c r="D15" s="167"/>
      <c r="E15" s="169">
        <v>0</v>
      </c>
      <c r="F15" s="156"/>
      <c r="G15" s="156"/>
    </row>
    <row r="16" spans="1:7" ht="15" customHeight="1">
      <c r="A16" s="166"/>
      <c r="B16" s="27" t="s">
        <v>150</v>
      </c>
      <c r="C16" s="167"/>
      <c r="D16" s="167"/>
      <c r="E16" s="169">
        <v>289</v>
      </c>
      <c r="F16" s="156"/>
      <c r="G16" s="156">
        <v>0.17621951219512194</v>
      </c>
    </row>
    <row r="17" spans="1:7" ht="15" customHeight="1">
      <c r="A17" s="166"/>
      <c r="B17" s="27" t="s">
        <v>151</v>
      </c>
      <c r="C17" s="167">
        <v>5429</v>
      </c>
      <c r="D17" s="167">
        <v>6222</v>
      </c>
      <c r="E17" s="169">
        <f>SUM(E18:E25)</f>
        <v>6222</v>
      </c>
      <c r="F17" s="156">
        <f>E17/D17</f>
        <v>1</v>
      </c>
      <c r="G17" s="156">
        <v>1.2013902297740877</v>
      </c>
    </row>
    <row r="18" spans="1:7" ht="15" customHeight="1">
      <c r="A18" s="166"/>
      <c r="B18" s="27" t="s">
        <v>140</v>
      </c>
      <c r="C18" s="167"/>
      <c r="D18" s="167"/>
      <c r="E18" s="169">
        <v>4682</v>
      </c>
      <c r="F18" s="156"/>
      <c r="G18" s="156">
        <v>1.336568655438196</v>
      </c>
    </row>
    <row r="19" spans="1:7" ht="15" customHeight="1">
      <c r="A19" s="166"/>
      <c r="B19" s="27" t="s">
        <v>141</v>
      </c>
      <c r="C19" s="167"/>
      <c r="D19" s="167"/>
      <c r="E19" s="169">
        <v>454</v>
      </c>
      <c r="F19" s="156"/>
      <c r="G19" s="156">
        <v>0.7252396166134185</v>
      </c>
    </row>
    <row r="20" spans="1:7" ht="15" customHeight="1">
      <c r="A20" s="166"/>
      <c r="B20" s="27" t="s">
        <v>142</v>
      </c>
      <c r="C20" s="167"/>
      <c r="D20" s="167"/>
      <c r="E20" s="169">
        <v>0</v>
      </c>
      <c r="F20" s="156"/>
      <c r="G20" s="156"/>
    </row>
    <row r="21" spans="1:7" ht="15" customHeight="1">
      <c r="A21" s="166"/>
      <c r="B21" s="27" t="s">
        <v>152</v>
      </c>
      <c r="C21" s="167"/>
      <c r="D21" s="167"/>
      <c r="E21" s="169">
        <v>442</v>
      </c>
      <c r="F21" s="156"/>
      <c r="G21" s="156">
        <v>0.9650655021834061</v>
      </c>
    </row>
    <row r="22" spans="1:7" ht="15" customHeight="1">
      <c r="A22" s="166"/>
      <c r="B22" s="27" t="s">
        <v>153</v>
      </c>
      <c r="C22" s="167"/>
      <c r="D22" s="167"/>
      <c r="E22" s="169">
        <v>182</v>
      </c>
      <c r="F22" s="156"/>
      <c r="G22" s="156">
        <v>1.0224719101123596</v>
      </c>
    </row>
    <row r="23" spans="1:7" ht="15" customHeight="1">
      <c r="A23" s="166"/>
      <c r="B23" s="27" t="s">
        <v>154</v>
      </c>
      <c r="C23" s="167"/>
      <c r="D23" s="167"/>
      <c r="E23" s="169">
        <v>53</v>
      </c>
      <c r="F23" s="156"/>
      <c r="G23" s="156">
        <v>1</v>
      </c>
    </row>
    <row r="24" spans="1:7" ht="15" customHeight="1">
      <c r="A24" s="166"/>
      <c r="B24" s="27" t="s">
        <v>149</v>
      </c>
      <c r="C24" s="167"/>
      <c r="D24" s="167"/>
      <c r="E24" s="169">
        <v>24</v>
      </c>
      <c r="F24" s="156"/>
      <c r="G24" s="156">
        <v>1.1428571428571428</v>
      </c>
    </row>
    <row r="25" spans="1:7" ht="15" customHeight="1">
      <c r="A25" s="166"/>
      <c r="B25" s="27" t="s">
        <v>155</v>
      </c>
      <c r="C25" s="167"/>
      <c r="D25" s="167"/>
      <c r="E25" s="169">
        <v>385</v>
      </c>
      <c r="F25" s="156"/>
      <c r="G25" s="156">
        <v>1.1323529411764706</v>
      </c>
    </row>
    <row r="26" spans="1:7" ht="15" customHeight="1">
      <c r="A26" s="166"/>
      <c r="B26" s="27" t="s">
        <v>156</v>
      </c>
      <c r="C26" s="167">
        <v>47385</v>
      </c>
      <c r="D26" s="167">
        <v>66029</v>
      </c>
      <c r="E26" s="168">
        <f>SUM(E27:E37)</f>
        <v>66029</v>
      </c>
      <c r="F26" s="156">
        <f>E26/D26</f>
        <v>1</v>
      </c>
      <c r="G26" s="156">
        <v>1.4530390387747019</v>
      </c>
    </row>
    <row r="27" spans="1:7" ht="15" customHeight="1">
      <c r="A27" s="166"/>
      <c r="B27" s="27" t="s">
        <v>140</v>
      </c>
      <c r="C27" s="167"/>
      <c r="D27" s="167"/>
      <c r="E27" s="169">
        <v>45094</v>
      </c>
      <c r="F27" s="156"/>
      <c r="G27" s="156">
        <v>1.5147972723302765</v>
      </c>
    </row>
    <row r="28" spans="1:7" ht="15" customHeight="1">
      <c r="A28" s="166"/>
      <c r="B28" s="27" t="s">
        <v>141</v>
      </c>
      <c r="C28" s="167"/>
      <c r="D28" s="167"/>
      <c r="E28" s="169">
        <v>4997</v>
      </c>
      <c r="F28" s="156"/>
      <c r="G28" s="156">
        <v>0.6989788781647783</v>
      </c>
    </row>
    <row r="29" spans="1:7" ht="15" customHeight="1">
      <c r="A29" s="166"/>
      <c r="B29" s="27" t="s">
        <v>142</v>
      </c>
      <c r="C29" s="167"/>
      <c r="D29" s="167"/>
      <c r="E29" s="169">
        <v>439</v>
      </c>
      <c r="F29" s="156"/>
      <c r="G29" s="156">
        <v>1.1613756613756614</v>
      </c>
    </row>
    <row r="30" spans="1:7" ht="15" customHeight="1">
      <c r="A30" s="166"/>
      <c r="B30" s="27" t="s">
        <v>157</v>
      </c>
      <c r="C30" s="167"/>
      <c r="D30" s="167"/>
      <c r="E30" s="169">
        <v>115</v>
      </c>
      <c r="F30" s="156"/>
      <c r="G30" s="156">
        <v>11.5</v>
      </c>
    </row>
    <row r="31" spans="1:7" ht="15" customHeight="1">
      <c r="A31" s="166"/>
      <c r="B31" s="27" t="s">
        <v>158</v>
      </c>
      <c r="C31" s="167"/>
      <c r="D31" s="167"/>
      <c r="E31" s="169">
        <v>50</v>
      </c>
      <c r="F31" s="156"/>
      <c r="G31" s="156">
        <v>2.5</v>
      </c>
    </row>
    <row r="32" spans="1:7" ht="15" customHeight="1">
      <c r="A32" s="166"/>
      <c r="B32" s="27" t="s">
        <v>159</v>
      </c>
      <c r="C32" s="167"/>
      <c r="D32" s="167"/>
      <c r="E32" s="169">
        <v>0</v>
      </c>
      <c r="F32" s="156"/>
      <c r="G32" s="156"/>
    </row>
    <row r="33" spans="1:7" ht="15" customHeight="1">
      <c r="A33" s="166"/>
      <c r="B33" s="27" t="s">
        <v>160</v>
      </c>
      <c r="C33" s="167"/>
      <c r="D33" s="167"/>
      <c r="E33" s="169">
        <v>170</v>
      </c>
      <c r="F33" s="156"/>
      <c r="G33" s="156">
        <v>5.483870967741935</v>
      </c>
    </row>
    <row r="34" spans="1:7" ht="15" customHeight="1">
      <c r="A34" s="166"/>
      <c r="B34" s="27" t="s">
        <v>161</v>
      </c>
      <c r="C34" s="167"/>
      <c r="D34" s="167"/>
      <c r="E34" s="169">
        <v>137</v>
      </c>
      <c r="F34" s="156"/>
      <c r="G34" s="156">
        <v>0.7653631284916201</v>
      </c>
    </row>
    <row r="35" spans="1:7" ht="15" customHeight="1">
      <c r="A35" s="166"/>
      <c r="B35" s="27" t="s">
        <v>162</v>
      </c>
      <c r="C35" s="167"/>
      <c r="D35" s="167"/>
      <c r="E35" s="169">
        <v>0</v>
      </c>
      <c r="F35" s="156"/>
      <c r="G35" s="156"/>
    </row>
    <row r="36" spans="1:7" ht="15" customHeight="1">
      <c r="A36" s="166"/>
      <c r="B36" s="27" t="s">
        <v>149</v>
      </c>
      <c r="C36" s="167"/>
      <c r="D36" s="167"/>
      <c r="E36" s="169">
        <v>11208</v>
      </c>
      <c r="F36" s="156"/>
      <c r="G36" s="156">
        <v>6.577464788732394</v>
      </c>
    </row>
    <row r="37" spans="1:7" ht="15" customHeight="1">
      <c r="A37" s="166"/>
      <c r="B37" s="27" t="s">
        <v>163</v>
      </c>
      <c r="C37" s="167"/>
      <c r="D37" s="167"/>
      <c r="E37" s="169">
        <v>3819</v>
      </c>
      <c r="F37" s="156"/>
      <c r="G37" s="156">
        <v>0.6157691067397614</v>
      </c>
    </row>
    <row r="38" spans="1:7" ht="15" customHeight="1">
      <c r="A38" s="166"/>
      <c r="B38" s="27" t="s">
        <v>164</v>
      </c>
      <c r="C38" s="167">
        <v>3618</v>
      </c>
      <c r="D38" s="167">
        <v>6271</v>
      </c>
      <c r="E38" s="169">
        <f>SUM(E39:E49)</f>
        <v>6271</v>
      </c>
      <c r="F38" s="156">
        <f>E38/D38</f>
        <v>1</v>
      </c>
      <c r="G38" s="156">
        <v>1.7845759817871372</v>
      </c>
    </row>
    <row r="39" spans="1:7" ht="15" customHeight="1">
      <c r="A39" s="166"/>
      <c r="B39" s="27" t="s">
        <v>140</v>
      </c>
      <c r="C39" s="167"/>
      <c r="D39" s="167"/>
      <c r="E39" s="169">
        <v>4354</v>
      </c>
      <c r="F39" s="156"/>
      <c r="G39" s="156">
        <v>1.4474734042553192</v>
      </c>
    </row>
    <row r="40" spans="1:7" ht="15" customHeight="1">
      <c r="A40" s="166"/>
      <c r="B40" s="27" t="s">
        <v>141</v>
      </c>
      <c r="C40" s="167"/>
      <c r="D40" s="167"/>
      <c r="E40" s="169">
        <v>1326</v>
      </c>
      <c r="F40" s="156"/>
      <c r="G40" s="156">
        <v>13.670103092783505</v>
      </c>
    </row>
    <row r="41" spans="1:7" ht="15" customHeight="1">
      <c r="A41" s="166"/>
      <c r="B41" s="27" t="s">
        <v>142</v>
      </c>
      <c r="C41" s="167"/>
      <c r="D41" s="167"/>
      <c r="E41" s="169">
        <v>0</v>
      </c>
      <c r="F41" s="156"/>
      <c r="G41" s="156"/>
    </row>
    <row r="42" spans="1:7" ht="15" customHeight="1">
      <c r="A42" s="166"/>
      <c r="B42" s="27" t="s">
        <v>165</v>
      </c>
      <c r="C42" s="167"/>
      <c r="D42" s="167"/>
      <c r="E42" s="169">
        <v>10</v>
      </c>
      <c r="F42" s="156"/>
      <c r="G42" s="156">
        <v>0.6666666666666666</v>
      </c>
    </row>
    <row r="43" spans="1:7" ht="15" customHeight="1">
      <c r="A43" s="166"/>
      <c r="B43" s="27" t="s">
        <v>166</v>
      </c>
      <c r="C43" s="167"/>
      <c r="D43" s="167"/>
      <c r="E43" s="169">
        <v>8</v>
      </c>
      <c r="F43" s="156"/>
      <c r="G43" s="156"/>
    </row>
    <row r="44" spans="1:7" ht="15" customHeight="1">
      <c r="A44" s="166"/>
      <c r="B44" s="27" t="s">
        <v>167</v>
      </c>
      <c r="C44" s="167"/>
      <c r="D44" s="167"/>
      <c r="E44" s="169">
        <v>0</v>
      </c>
      <c r="F44" s="156"/>
      <c r="G44" s="156"/>
    </row>
    <row r="45" spans="1:7" ht="15" customHeight="1">
      <c r="A45" s="166"/>
      <c r="B45" s="27" t="s">
        <v>168</v>
      </c>
      <c r="C45" s="167"/>
      <c r="D45" s="167"/>
      <c r="E45" s="169">
        <v>0</v>
      </c>
      <c r="F45" s="156"/>
      <c r="G45" s="156"/>
    </row>
    <row r="46" spans="1:7" ht="15" customHeight="1">
      <c r="A46" s="166"/>
      <c r="B46" s="27" t="s">
        <v>169</v>
      </c>
      <c r="C46" s="167"/>
      <c r="D46" s="167"/>
      <c r="E46" s="169">
        <v>1</v>
      </c>
      <c r="F46" s="156"/>
      <c r="G46" s="156">
        <v>0.14285714285714285</v>
      </c>
    </row>
    <row r="47" spans="1:7" ht="15" customHeight="1">
      <c r="A47" s="166"/>
      <c r="B47" s="27" t="s">
        <v>170</v>
      </c>
      <c r="C47" s="167"/>
      <c r="D47" s="167"/>
      <c r="E47" s="169">
        <v>180</v>
      </c>
      <c r="F47" s="156"/>
      <c r="G47" s="156"/>
    </row>
    <row r="48" spans="1:7" ht="15" customHeight="1">
      <c r="A48" s="166"/>
      <c r="B48" s="27" t="s">
        <v>149</v>
      </c>
      <c r="C48" s="167"/>
      <c r="D48" s="167"/>
      <c r="E48" s="169">
        <v>0</v>
      </c>
      <c r="F48" s="156"/>
      <c r="G48" s="156"/>
    </row>
    <row r="49" spans="1:7" ht="15" customHeight="1">
      <c r="A49" s="166"/>
      <c r="B49" s="27" t="s">
        <v>171</v>
      </c>
      <c r="C49" s="167"/>
      <c r="D49" s="167"/>
      <c r="E49" s="169">
        <v>392</v>
      </c>
      <c r="F49" s="156"/>
      <c r="G49" s="156">
        <v>1.0129198966408268</v>
      </c>
    </row>
    <row r="50" spans="1:7" ht="15" customHeight="1">
      <c r="A50" s="166"/>
      <c r="B50" s="27" t="s">
        <v>172</v>
      </c>
      <c r="C50" s="167">
        <v>2929</v>
      </c>
      <c r="D50" s="167">
        <v>3397</v>
      </c>
      <c r="E50" s="169">
        <f>SUM(E51:E60)</f>
        <v>3397</v>
      </c>
      <c r="F50" s="156">
        <f>E50/D50</f>
        <v>1</v>
      </c>
      <c r="G50" s="156">
        <v>1.1944444444444444</v>
      </c>
    </row>
    <row r="51" spans="1:7" ht="15" customHeight="1">
      <c r="A51" s="166"/>
      <c r="B51" s="27" t="s">
        <v>140</v>
      </c>
      <c r="C51" s="167"/>
      <c r="D51" s="167"/>
      <c r="E51" s="169">
        <v>2478</v>
      </c>
      <c r="F51" s="156"/>
      <c r="G51" s="156">
        <v>1.3482045701849836</v>
      </c>
    </row>
    <row r="52" spans="1:7" ht="15" customHeight="1">
      <c r="A52" s="166"/>
      <c r="B52" s="27" t="s">
        <v>141</v>
      </c>
      <c r="C52" s="167"/>
      <c r="D52" s="167"/>
      <c r="E52" s="169">
        <v>194</v>
      </c>
      <c r="F52" s="156"/>
      <c r="G52" s="156">
        <v>1.0104166666666667</v>
      </c>
    </row>
    <row r="53" spans="1:7" ht="15" customHeight="1">
      <c r="A53" s="166"/>
      <c r="B53" s="27" t="s">
        <v>142</v>
      </c>
      <c r="C53" s="167"/>
      <c r="D53" s="167"/>
      <c r="E53" s="169">
        <v>0</v>
      </c>
      <c r="F53" s="156"/>
      <c r="G53" s="156"/>
    </row>
    <row r="54" spans="1:7" ht="15" customHeight="1">
      <c r="A54" s="166"/>
      <c r="B54" s="27" t="s">
        <v>173</v>
      </c>
      <c r="C54" s="167"/>
      <c r="D54" s="167"/>
      <c r="E54" s="169">
        <v>0</v>
      </c>
      <c r="F54" s="156"/>
      <c r="G54" s="156">
        <v>0</v>
      </c>
    </row>
    <row r="55" spans="1:7" ht="15" customHeight="1">
      <c r="A55" s="166"/>
      <c r="B55" s="27" t="s">
        <v>174</v>
      </c>
      <c r="C55" s="167"/>
      <c r="D55" s="167"/>
      <c r="E55" s="169">
        <v>38</v>
      </c>
      <c r="F55" s="156"/>
      <c r="G55" s="156">
        <v>0.5428571428571428</v>
      </c>
    </row>
    <row r="56" spans="1:7" ht="15" customHeight="1">
      <c r="A56" s="166"/>
      <c r="B56" s="27" t="s">
        <v>175</v>
      </c>
      <c r="C56" s="167"/>
      <c r="D56" s="167"/>
      <c r="E56" s="169">
        <v>2</v>
      </c>
      <c r="F56" s="156"/>
      <c r="G56" s="156">
        <v>0.10526315789473684</v>
      </c>
    </row>
    <row r="57" spans="1:7" ht="15" customHeight="1">
      <c r="A57" s="166"/>
      <c r="B57" s="27" t="s">
        <v>176</v>
      </c>
      <c r="C57" s="167"/>
      <c r="D57" s="167"/>
      <c r="E57" s="169">
        <v>370</v>
      </c>
      <c r="F57" s="156"/>
      <c r="G57" s="156">
        <v>0.9090909090909091</v>
      </c>
    </row>
    <row r="58" spans="1:7" ht="15" customHeight="1">
      <c r="A58" s="166"/>
      <c r="B58" s="27" t="s">
        <v>177</v>
      </c>
      <c r="C58" s="167"/>
      <c r="D58" s="167"/>
      <c r="E58" s="169">
        <v>68</v>
      </c>
      <c r="F58" s="156"/>
      <c r="G58" s="156">
        <v>0.6071428571428571</v>
      </c>
    </row>
    <row r="59" spans="1:7" ht="15" customHeight="1">
      <c r="A59" s="166"/>
      <c r="B59" s="27" t="s">
        <v>149</v>
      </c>
      <c r="C59" s="167"/>
      <c r="D59" s="167"/>
      <c r="E59" s="169">
        <v>145</v>
      </c>
      <c r="F59" s="156"/>
      <c r="G59" s="156">
        <v>1.1788617886178863</v>
      </c>
    </row>
    <row r="60" spans="1:7" ht="15" customHeight="1">
      <c r="A60" s="166"/>
      <c r="B60" s="27" t="s">
        <v>178</v>
      </c>
      <c r="C60" s="167"/>
      <c r="D60" s="167"/>
      <c r="E60" s="169">
        <v>102</v>
      </c>
      <c r="F60" s="156"/>
      <c r="G60" s="156">
        <v>1.2439024390243902</v>
      </c>
    </row>
    <row r="61" spans="1:7" ht="15" customHeight="1">
      <c r="A61" s="166"/>
      <c r="B61" s="27" t="s">
        <v>179</v>
      </c>
      <c r="C61" s="167">
        <v>9799</v>
      </c>
      <c r="D61" s="167">
        <v>10828</v>
      </c>
      <c r="E61" s="169">
        <f>SUM(E62:E71)</f>
        <v>10828</v>
      </c>
      <c r="F61" s="156">
        <f>E61/D61</f>
        <v>1</v>
      </c>
      <c r="G61" s="156">
        <v>1.1384712438229418</v>
      </c>
    </row>
    <row r="62" spans="1:7" ht="15" customHeight="1">
      <c r="A62" s="166"/>
      <c r="B62" s="27" t="s">
        <v>140</v>
      </c>
      <c r="C62" s="167"/>
      <c r="D62" s="167"/>
      <c r="E62" s="169">
        <v>8420</v>
      </c>
      <c r="F62" s="156"/>
      <c r="G62" s="156">
        <v>1.2507427213309565</v>
      </c>
    </row>
    <row r="63" spans="1:7" ht="15" customHeight="1">
      <c r="A63" s="166"/>
      <c r="B63" s="27" t="s">
        <v>141</v>
      </c>
      <c r="C63" s="167"/>
      <c r="D63" s="167"/>
      <c r="E63" s="169">
        <v>690</v>
      </c>
      <c r="F63" s="156"/>
      <c r="G63" s="156">
        <v>0.6609195402298851</v>
      </c>
    </row>
    <row r="64" spans="1:7" ht="15" customHeight="1">
      <c r="A64" s="166"/>
      <c r="B64" s="27" t="s">
        <v>142</v>
      </c>
      <c r="C64" s="167"/>
      <c r="D64" s="167"/>
      <c r="E64" s="169">
        <v>0</v>
      </c>
      <c r="F64" s="156"/>
      <c r="G64" s="156"/>
    </row>
    <row r="65" spans="1:7" ht="15" customHeight="1">
      <c r="A65" s="166"/>
      <c r="B65" s="27" t="s">
        <v>180</v>
      </c>
      <c r="C65" s="167"/>
      <c r="D65" s="167"/>
      <c r="E65" s="169">
        <v>31</v>
      </c>
      <c r="F65" s="156"/>
      <c r="G65" s="156">
        <v>0.7045454545454546</v>
      </c>
    </row>
    <row r="66" spans="1:7" ht="15" customHeight="1">
      <c r="A66" s="166"/>
      <c r="B66" s="27" t="s">
        <v>181</v>
      </c>
      <c r="C66" s="167"/>
      <c r="D66" s="167"/>
      <c r="E66" s="169">
        <v>177</v>
      </c>
      <c r="F66" s="156"/>
      <c r="G66" s="156">
        <v>2.107142857142857</v>
      </c>
    </row>
    <row r="67" spans="1:7" ht="15" customHeight="1">
      <c r="A67" s="166"/>
      <c r="B67" s="27" t="s">
        <v>182</v>
      </c>
      <c r="C67" s="167"/>
      <c r="D67" s="167"/>
      <c r="E67" s="169">
        <v>30</v>
      </c>
      <c r="F67" s="156"/>
      <c r="G67" s="156"/>
    </row>
    <row r="68" spans="1:7" ht="15" customHeight="1">
      <c r="A68" s="166"/>
      <c r="B68" s="27" t="s">
        <v>183</v>
      </c>
      <c r="C68" s="167"/>
      <c r="D68" s="167"/>
      <c r="E68" s="169">
        <v>51</v>
      </c>
      <c r="F68" s="156"/>
      <c r="G68" s="156">
        <v>0.504950495049505</v>
      </c>
    </row>
    <row r="69" spans="1:7" ht="15" customHeight="1">
      <c r="A69" s="166"/>
      <c r="B69" s="27" t="s">
        <v>184</v>
      </c>
      <c r="C69" s="167"/>
      <c r="D69" s="167"/>
      <c r="E69" s="169">
        <v>0</v>
      </c>
      <c r="F69" s="156"/>
      <c r="G69" s="156"/>
    </row>
    <row r="70" spans="1:7" ht="15" customHeight="1">
      <c r="A70" s="166"/>
      <c r="B70" s="27" t="s">
        <v>149</v>
      </c>
      <c r="C70" s="167"/>
      <c r="D70" s="167"/>
      <c r="E70" s="169">
        <v>316</v>
      </c>
      <c r="F70" s="156"/>
      <c r="G70" s="156">
        <v>2</v>
      </c>
    </row>
    <row r="71" spans="1:7" ht="15" customHeight="1">
      <c r="A71" s="166"/>
      <c r="B71" s="27" t="s">
        <v>185</v>
      </c>
      <c r="C71" s="167"/>
      <c r="D71" s="167"/>
      <c r="E71" s="169">
        <v>1113</v>
      </c>
      <c r="F71" s="156"/>
      <c r="G71" s="156">
        <v>0.8256676557863502</v>
      </c>
    </row>
    <row r="72" spans="1:7" ht="15" customHeight="1">
      <c r="A72" s="166"/>
      <c r="B72" s="27" t="s">
        <v>186</v>
      </c>
      <c r="C72" s="167">
        <v>2565</v>
      </c>
      <c r="D72" s="167">
        <v>2000</v>
      </c>
      <c r="E72" s="168">
        <f>SUM(E73:E83)</f>
        <v>2000</v>
      </c>
      <c r="F72" s="156">
        <f>E72/D72</f>
        <v>1</v>
      </c>
      <c r="G72" s="156">
        <v>0.6745362563237775</v>
      </c>
    </row>
    <row r="73" spans="1:7" ht="15" customHeight="1">
      <c r="A73" s="166"/>
      <c r="B73" s="27" t="s">
        <v>140</v>
      </c>
      <c r="C73" s="167"/>
      <c r="D73" s="167"/>
      <c r="E73" s="169">
        <v>235</v>
      </c>
      <c r="F73" s="156"/>
      <c r="G73" s="156">
        <v>2.35</v>
      </c>
    </row>
    <row r="74" spans="1:7" ht="15" customHeight="1">
      <c r="A74" s="166"/>
      <c r="B74" s="27" t="s">
        <v>141</v>
      </c>
      <c r="C74" s="167"/>
      <c r="D74" s="167"/>
      <c r="E74" s="169">
        <v>30</v>
      </c>
      <c r="F74" s="156"/>
      <c r="G74" s="156">
        <v>3</v>
      </c>
    </row>
    <row r="75" spans="1:7" ht="15" customHeight="1">
      <c r="A75" s="166"/>
      <c r="B75" s="27" t="s">
        <v>142</v>
      </c>
      <c r="C75" s="167"/>
      <c r="D75" s="167"/>
      <c r="E75" s="169">
        <v>0</v>
      </c>
      <c r="F75" s="156"/>
      <c r="G75" s="156"/>
    </row>
    <row r="76" spans="1:7" ht="15" customHeight="1">
      <c r="A76" s="166"/>
      <c r="B76" s="27" t="s">
        <v>187</v>
      </c>
      <c r="C76" s="167"/>
      <c r="D76" s="167"/>
      <c r="E76" s="169">
        <v>0</v>
      </c>
      <c r="F76" s="156"/>
      <c r="G76" s="156">
        <v>0</v>
      </c>
    </row>
    <row r="77" spans="1:7" ht="15" customHeight="1">
      <c r="A77" s="166"/>
      <c r="B77" s="27" t="s">
        <v>188</v>
      </c>
      <c r="C77" s="167"/>
      <c r="D77" s="167"/>
      <c r="E77" s="169">
        <v>0</v>
      </c>
      <c r="F77" s="156"/>
      <c r="G77" s="156"/>
    </row>
    <row r="78" spans="1:7" ht="15" customHeight="1">
      <c r="A78" s="166"/>
      <c r="B78" s="27" t="s">
        <v>189</v>
      </c>
      <c r="C78" s="167"/>
      <c r="D78" s="167"/>
      <c r="E78" s="169">
        <v>0</v>
      </c>
      <c r="F78" s="156"/>
      <c r="G78" s="156"/>
    </row>
    <row r="79" spans="1:7" ht="15" customHeight="1">
      <c r="A79" s="166"/>
      <c r="B79" s="27" t="s">
        <v>190</v>
      </c>
      <c r="C79" s="167"/>
      <c r="D79" s="167"/>
      <c r="E79" s="169">
        <v>0</v>
      </c>
      <c r="F79" s="156"/>
      <c r="G79" s="156"/>
    </row>
    <row r="80" spans="1:7" ht="15" customHeight="1">
      <c r="A80" s="166"/>
      <c r="B80" s="27" t="s">
        <v>191</v>
      </c>
      <c r="C80" s="167"/>
      <c r="D80" s="167"/>
      <c r="E80" s="169">
        <v>0</v>
      </c>
      <c r="F80" s="156"/>
      <c r="G80" s="156"/>
    </row>
    <row r="81" spans="1:7" ht="15" customHeight="1">
      <c r="A81" s="166"/>
      <c r="B81" s="27" t="s">
        <v>183</v>
      </c>
      <c r="C81" s="167"/>
      <c r="D81" s="167"/>
      <c r="E81" s="169">
        <v>0</v>
      </c>
      <c r="F81" s="156"/>
      <c r="G81" s="156"/>
    </row>
    <row r="82" spans="1:7" ht="15" customHeight="1">
      <c r="A82" s="166"/>
      <c r="B82" s="27" t="s">
        <v>149</v>
      </c>
      <c r="C82" s="167"/>
      <c r="D82" s="167"/>
      <c r="E82" s="169">
        <v>0</v>
      </c>
      <c r="F82" s="156"/>
      <c r="G82" s="156"/>
    </row>
    <row r="83" spans="1:7" ht="15" customHeight="1">
      <c r="A83" s="166"/>
      <c r="B83" s="27" t="s">
        <v>192</v>
      </c>
      <c r="C83" s="167"/>
      <c r="D83" s="167"/>
      <c r="E83" s="169">
        <v>1735</v>
      </c>
      <c r="F83" s="156"/>
      <c r="G83" s="156">
        <v>0.7139917695473251</v>
      </c>
    </row>
    <row r="84" spans="1:7" ht="15" customHeight="1">
      <c r="A84" s="166"/>
      <c r="B84" s="27" t="s">
        <v>193</v>
      </c>
      <c r="C84" s="167">
        <v>1234</v>
      </c>
      <c r="D84" s="167">
        <v>920</v>
      </c>
      <c r="E84" s="169">
        <f>SUM(E85:E92)</f>
        <v>920</v>
      </c>
      <c r="F84" s="156">
        <f>E84/D84</f>
        <v>1</v>
      </c>
      <c r="G84" s="156">
        <v>0.27130639929224415</v>
      </c>
    </row>
    <row r="85" spans="1:7" ht="15" customHeight="1">
      <c r="A85" s="166"/>
      <c r="B85" s="27" t="s">
        <v>140</v>
      </c>
      <c r="C85" s="167"/>
      <c r="D85" s="167"/>
      <c r="E85" s="169">
        <v>140</v>
      </c>
      <c r="F85" s="156"/>
      <c r="G85" s="156">
        <v>0.06920415224913495</v>
      </c>
    </row>
    <row r="86" spans="1:7" ht="15" customHeight="1">
      <c r="A86" s="166"/>
      <c r="B86" s="27" t="s">
        <v>141</v>
      </c>
      <c r="C86" s="167"/>
      <c r="D86" s="167"/>
      <c r="E86" s="169">
        <v>298</v>
      </c>
      <c r="F86" s="156"/>
      <c r="G86" s="156">
        <v>0.8869047619047619</v>
      </c>
    </row>
    <row r="87" spans="1:7" ht="15" customHeight="1">
      <c r="A87" s="166"/>
      <c r="B87" s="27" t="s">
        <v>142</v>
      </c>
      <c r="C87" s="167"/>
      <c r="D87" s="167"/>
      <c r="E87" s="169">
        <v>0</v>
      </c>
      <c r="F87" s="156"/>
      <c r="G87" s="156"/>
    </row>
    <row r="88" spans="1:7" ht="15" customHeight="1">
      <c r="A88" s="166"/>
      <c r="B88" s="27" t="s">
        <v>194</v>
      </c>
      <c r="C88" s="167"/>
      <c r="D88" s="167"/>
      <c r="E88" s="169">
        <v>65</v>
      </c>
      <c r="F88" s="156"/>
      <c r="G88" s="156">
        <v>0.08819538670284939</v>
      </c>
    </row>
    <row r="89" spans="1:7" ht="15" customHeight="1">
      <c r="A89" s="166"/>
      <c r="B89" s="27" t="s">
        <v>195</v>
      </c>
      <c r="C89" s="167"/>
      <c r="D89" s="167"/>
      <c r="E89" s="169">
        <v>0</v>
      </c>
      <c r="F89" s="156"/>
      <c r="G89" s="156">
        <v>0</v>
      </c>
    </row>
    <row r="90" spans="1:7" ht="15" customHeight="1">
      <c r="A90" s="166"/>
      <c r="B90" s="27" t="s">
        <v>183</v>
      </c>
      <c r="C90" s="167"/>
      <c r="D90" s="167"/>
      <c r="E90" s="169">
        <v>5</v>
      </c>
      <c r="F90" s="156"/>
      <c r="G90" s="156">
        <v>0.054945054945054944</v>
      </c>
    </row>
    <row r="91" spans="1:7" ht="15" customHeight="1">
      <c r="A91" s="166"/>
      <c r="B91" s="27" t="s">
        <v>149</v>
      </c>
      <c r="C91" s="167"/>
      <c r="D91" s="167"/>
      <c r="E91" s="169">
        <v>10</v>
      </c>
      <c r="F91" s="156"/>
      <c r="G91" s="156">
        <v>0.19230769230769232</v>
      </c>
    </row>
    <row r="92" spans="1:7" ht="15" customHeight="1">
      <c r="A92" s="166"/>
      <c r="B92" s="27" t="s">
        <v>196</v>
      </c>
      <c r="C92" s="167"/>
      <c r="D92" s="167"/>
      <c r="E92" s="169">
        <v>402</v>
      </c>
      <c r="F92" s="156"/>
      <c r="G92" s="156">
        <v>2.697986577181208</v>
      </c>
    </row>
    <row r="93" spans="1:7" ht="15" customHeight="1">
      <c r="A93" s="166"/>
      <c r="B93" s="27" t="s">
        <v>197</v>
      </c>
      <c r="C93" s="167">
        <v>40</v>
      </c>
      <c r="D93" s="167">
        <v>125</v>
      </c>
      <c r="E93" s="168">
        <f>SUM(E94:E102)</f>
        <v>125</v>
      </c>
      <c r="F93" s="156">
        <f>E93/D93</f>
        <v>1</v>
      </c>
      <c r="G93" s="156">
        <v>1.3736263736263736</v>
      </c>
    </row>
    <row r="94" spans="1:7" ht="15" customHeight="1">
      <c r="A94" s="166"/>
      <c r="B94" s="27" t="s">
        <v>140</v>
      </c>
      <c r="C94" s="167"/>
      <c r="D94" s="167"/>
      <c r="E94" s="169">
        <v>36</v>
      </c>
      <c r="F94" s="156"/>
      <c r="G94" s="156"/>
    </row>
    <row r="95" spans="1:7" ht="15" customHeight="1">
      <c r="A95" s="166"/>
      <c r="B95" s="27" t="s">
        <v>141</v>
      </c>
      <c r="C95" s="167"/>
      <c r="D95" s="167"/>
      <c r="E95" s="169">
        <v>0</v>
      </c>
      <c r="F95" s="156"/>
      <c r="G95" s="156"/>
    </row>
    <row r="96" spans="1:7" ht="15" customHeight="1">
      <c r="A96" s="166"/>
      <c r="B96" s="27" t="s">
        <v>142</v>
      </c>
      <c r="C96" s="167"/>
      <c r="D96" s="167"/>
      <c r="E96" s="169">
        <v>0</v>
      </c>
      <c r="F96" s="156"/>
      <c r="G96" s="156"/>
    </row>
    <row r="97" spans="1:7" ht="15" customHeight="1">
      <c r="A97" s="166"/>
      <c r="B97" s="27" t="s">
        <v>198</v>
      </c>
      <c r="C97" s="167"/>
      <c r="D97" s="167"/>
      <c r="E97" s="169">
        <v>0</v>
      </c>
      <c r="F97" s="156"/>
      <c r="G97" s="156"/>
    </row>
    <row r="98" spans="1:7" ht="15" customHeight="1">
      <c r="A98" s="166"/>
      <c r="B98" s="27" t="s">
        <v>199</v>
      </c>
      <c r="C98" s="167"/>
      <c r="D98" s="167"/>
      <c r="E98" s="169">
        <v>0</v>
      </c>
      <c r="F98" s="156"/>
      <c r="G98" s="156"/>
    </row>
    <row r="99" spans="1:7" ht="15" customHeight="1">
      <c r="A99" s="166"/>
      <c r="B99" s="27" t="s">
        <v>200</v>
      </c>
      <c r="C99" s="167"/>
      <c r="D99" s="167"/>
      <c r="E99" s="169">
        <v>0</v>
      </c>
      <c r="F99" s="156"/>
      <c r="G99" s="156"/>
    </row>
    <row r="100" spans="1:7" ht="15" customHeight="1">
      <c r="A100" s="166"/>
      <c r="B100" s="27" t="s">
        <v>183</v>
      </c>
      <c r="C100" s="167"/>
      <c r="D100" s="167"/>
      <c r="E100" s="169">
        <v>0</v>
      </c>
      <c r="F100" s="156"/>
      <c r="G100" s="156"/>
    </row>
    <row r="101" spans="1:7" ht="15" customHeight="1">
      <c r="A101" s="166"/>
      <c r="B101" s="27" t="s">
        <v>149</v>
      </c>
      <c r="C101" s="167"/>
      <c r="D101" s="167"/>
      <c r="E101" s="169">
        <v>0</v>
      </c>
      <c r="F101" s="156"/>
      <c r="G101" s="156"/>
    </row>
    <row r="102" spans="1:7" ht="15" customHeight="1">
      <c r="A102" s="166"/>
      <c r="B102" s="27" t="s">
        <v>201</v>
      </c>
      <c r="C102" s="167"/>
      <c r="D102" s="167"/>
      <c r="E102" s="169">
        <v>89</v>
      </c>
      <c r="F102" s="156"/>
      <c r="G102" s="156">
        <v>0.978021978021978</v>
      </c>
    </row>
    <row r="103" spans="1:7" ht="15" customHeight="1">
      <c r="A103" s="166"/>
      <c r="B103" s="27" t="s">
        <v>202</v>
      </c>
      <c r="C103" s="167">
        <v>911</v>
      </c>
      <c r="D103" s="167">
        <v>1090</v>
      </c>
      <c r="E103" s="169">
        <f>SUM(E104:E117)</f>
        <v>1090</v>
      </c>
      <c r="F103" s="156">
        <f>E103/D103</f>
        <v>1</v>
      </c>
      <c r="G103" s="156">
        <v>1.2330316742081449</v>
      </c>
    </row>
    <row r="104" spans="1:7" ht="15" customHeight="1">
      <c r="A104" s="166"/>
      <c r="B104" s="27" t="s">
        <v>140</v>
      </c>
      <c r="C104" s="167"/>
      <c r="D104" s="167"/>
      <c r="E104" s="169">
        <v>879</v>
      </c>
      <c r="F104" s="156"/>
      <c r="G104" s="156">
        <v>1.4019138755980862</v>
      </c>
    </row>
    <row r="105" spans="1:7" ht="15" customHeight="1">
      <c r="A105" s="166"/>
      <c r="B105" s="27" t="s">
        <v>141</v>
      </c>
      <c r="C105" s="167"/>
      <c r="D105" s="167"/>
      <c r="E105" s="169">
        <v>146</v>
      </c>
      <c r="F105" s="156"/>
      <c r="G105" s="156">
        <v>1</v>
      </c>
    </row>
    <row r="106" spans="1:7" ht="15" customHeight="1">
      <c r="A106" s="166"/>
      <c r="B106" s="27" t="s">
        <v>142</v>
      </c>
      <c r="C106" s="167"/>
      <c r="D106" s="167"/>
      <c r="E106" s="169">
        <v>0</v>
      </c>
      <c r="F106" s="156"/>
      <c r="G106" s="156"/>
    </row>
    <row r="107" spans="1:7" ht="15" customHeight="1">
      <c r="A107" s="166"/>
      <c r="B107" s="27" t="s">
        <v>203</v>
      </c>
      <c r="C107" s="167"/>
      <c r="D107" s="167"/>
      <c r="E107" s="169">
        <v>20</v>
      </c>
      <c r="F107" s="156"/>
      <c r="G107" s="156"/>
    </row>
    <row r="108" spans="1:7" ht="15" customHeight="1">
      <c r="A108" s="166"/>
      <c r="B108" s="27" t="s">
        <v>204</v>
      </c>
      <c r="C108" s="167"/>
      <c r="D108" s="167"/>
      <c r="E108" s="169">
        <v>0</v>
      </c>
      <c r="F108" s="156"/>
      <c r="G108" s="156"/>
    </row>
    <row r="109" spans="1:7" ht="15" customHeight="1">
      <c r="A109" s="166"/>
      <c r="B109" s="27" t="s">
        <v>205</v>
      </c>
      <c r="C109" s="167"/>
      <c r="D109" s="167"/>
      <c r="E109" s="169">
        <v>0</v>
      </c>
      <c r="F109" s="156"/>
      <c r="G109" s="156">
        <v>0</v>
      </c>
    </row>
    <row r="110" spans="1:7" ht="15" customHeight="1">
      <c r="A110" s="166"/>
      <c r="B110" s="27" t="s">
        <v>206</v>
      </c>
      <c r="C110" s="167"/>
      <c r="D110" s="167"/>
      <c r="E110" s="169">
        <v>0</v>
      </c>
      <c r="F110" s="156"/>
      <c r="G110" s="156"/>
    </row>
    <row r="111" spans="1:7" ht="15" customHeight="1">
      <c r="A111" s="166"/>
      <c r="B111" s="27" t="s">
        <v>207</v>
      </c>
      <c r="C111" s="167"/>
      <c r="D111" s="167"/>
      <c r="E111" s="169">
        <v>0</v>
      </c>
      <c r="F111" s="156"/>
      <c r="G111" s="156"/>
    </row>
    <row r="112" spans="1:7" ht="15" customHeight="1">
      <c r="A112" s="166"/>
      <c r="B112" s="27" t="s">
        <v>208</v>
      </c>
      <c r="C112" s="167"/>
      <c r="D112" s="167"/>
      <c r="E112" s="169">
        <v>0</v>
      </c>
      <c r="F112" s="156"/>
      <c r="G112" s="156"/>
    </row>
    <row r="113" spans="1:7" ht="15" customHeight="1">
      <c r="A113" s="166"/>
      <c r="B113" s="27" t="s">
        <v>209</v>
      </c>
      <c r="C113" s="167"/>
      <c r="D113" s="167"/>
      <c r="E113" s="169">
        <v>5</v>
      </c>
      <c r="F113" s="156"/>
      <c r="G113" s="156">
        <v>1</v>
      </c>
    </row>
    <row r="114" spans="1:7" ht="15" customHeight="1">
      <c r="A114" s="166"/>
      <c r="B114" s="27" t="s">
        <v>210</v>
      </c>
      <c r="C114" s="167"/>
      <c r="D114" s="167"/>
      <c r="E114" s="169">
        <v>0</v>
      </c>
      <c r="F114" s="156"/>
      <c r="G114" s="156"/>
    </row>
    <row r="115" spans="1:7" ht="15" customHeight="1">
      <c r="A115" s="166"/>
      <c r="B115" s="27" t="s">
        <v>211</v>
      </c>
      <c r="C115" s="167"/>
      <c r="D115" s="167"/>
      <c r="E115" s="169">
        <v>0</v>
      </c>
      <c r="F115" s="156"/>
      <c r="G115" s="156"/>
    </row>
    <row r="116" spans="1:7" ht="15" customHeight="1">
      <c r="A116" s="166"/>
      <c r="B116" s="27" t="s">
        <v>149</v>
      </c>
      <c r="C116" s="167"/>
      <c r="D116" s="167"/>
      <c r="E116" s="169">
        <v>0</v>
      </c>
      <c r="F116" s="156"/>
      <c r="G116" s="156"/>
    </row>
    <row r="117" spans="1:7" ht="15" customHeight="1">
      <c r="A117" s="166"/>
      <c r="B117" s="27" t="s">
        <v>212</v>
      </c>
      <c r="C117" s="167"/>
      <c r="D117" s="167"/>
      <c r="E117" s="169">
        <v>40</v>
      </c>
      <c r="F117" s="156"/>
      <c r="G117" s="156">
        <v>0.38461538461538464</v>
      </c>
    </row>
    <row r="118" spans="1:7" ht="15" customHeight="1">
      <c r="A118" s="166"/>
      <c r="B118" s="27" t="s">
        <v>213</v>
      </c>
      <c r="C118" s="167">
        <v>6181</v>
      </c>
      <c r="D118" s="167">
        <v>7275</v>
      </c>
      <c r="E118" s="168">
        <v>7275</v>
      </c>
      <c r="F118" s="156">
        <f>E118/D118</f>
        <v>1</v>
      </c>
      <c r="G118" s="156">
        <v>1.2237174095878889</v>
      </c>
    </row>
    <row r="119" spans="1:7" ht="15" customHeight="1">
      <c r="A119" s="166"/>
      <c r="B119" s="27" t="s">
        <v>140</v>
      </c>
      <c r="C119" s="167"/>
      <c r="D119" s="167"/>
      <c r="E119" s="169">
        <v>4228</v>
      </c>
      <c r="F119" s="156"/>
      <c r="G119" s="156">
        <v>1.1909859154929578</v>
      </c>
    </row>
    <row r="120" spans="1:7" ht="15" customHeight="1">
      <c r="A120" s="166"/>
      <c r="B120" s="27" t="s">
        <v>141</v>
      </c>
      <c r="C120" s="167"/>
      <c r="D120" s="167"/>
      <c r="E120" s="169">
        <v>265</v>
      </c>
      <c r="F120" s="156"/>
      <c r="G120" s="156">
        <v>0.5798687089715536</v>
      </c>
    </row>
    <row r="121" spans="1:7" ht="15" customHeight="1">
      <c r="A121" s="166"/>
      <c r="B121" s="27" t="s">
        <v>142</v>
      </c>
      <c r="C121" s="167"/>
      <c r="D121" s="167"/>
      <c r="E121" s="169">
        <v>0</v>
      </c>
      <c r="F121" s="156"/>
      <c r="G121" s="156"/>
    </row>
    <row r="122" spans="1:7" ht="15" customHeight="1">
      <c r="A122" s="166"/>
      <c r="B122" s="27" t="s">
        <v>214</v>
      </c>
      <c r="C122" s="167"/>
      <c r="D122" s="167"/>
      <c r="E122" s="169">
        <v>0</v>
      </c>
      <c r="F122" s="156"/>
      <c r="G122" s="156"/>
    </row>
    <row r="123" spans="1:7" ht="15" customHeight="1">
      <c r="A123" s="166"/>
      <c r="B123" s="27" t="s">
        <v>215</v>
      </c>
      <c r="C123" s="167"/>
      <c r="D123" s="167"/>
      <c r="E123" s="169">
        <v>50</v>
      </c>
      <c r="F123" s="156"/>
      <c r="G123" s="156"/>
    </row>
    <row r="124" spans="1:7" ht="15" customHeight="1">
      <c r="A124" s="166"/>
      <c r="B124" s="27" t="s">
        <v>216</v>
      </c>
      <c r="C124" s="167"/>
      <c r="D124" s="167"/>
      <c r="E124" s="169">
        <v>0</v>
      </c>
      <c r="F124" s="156"/>
      <c r="G124" s="156"/>
    </row>
    <row r="125" spans="1:7" ht="15" customHeight="1">
      <c r="A125" s="166"/>
      <c r="B125" s="27" t="s">
        <v>217</v>
      </c>
      <c r="C125" s="167"/>
      <c r="D125" s="167"/>
      <c r="E125" s="169">
        <v>0</v>
      </c>
      <c r="F125" s="156"/>
      <c r="G125" s="156"/>
    </row>
    <row r="126" spans="1:7" ht="15" customHeight="1">
      <c r="A126" s="166"/>
      <c r="B126" s="27" t="s">
        <v>218</v>
      </c>
      <c r="C126" s="167"/>
      <c r="D126" s="167"/>
      <c r="E126" s="169">
        <v>578</v>
      </c>
      <c r="F126" s="156"/>
      <c r="G126" s="156">
        <v>0.6938775510204082</v>
      </c>
    </row>
    <row r="127" spans="1:7" ht="15" customHeight="1">
      <c r="A127" s="166"/>
      <c r="B127" s="27" t="s">
        <v>149</v>
      </c>
      <c r="C127" s="167"/>
      <c r="D127" s="167"/>
      <c r="E127" s="169">
        <v>423</v>
      </c>
      <c r="F127" s="156"/>
      <c r="G127" s="156">
        <v>1.3055555555555556</v>
      </c>
    </row>
    <row r="128" spans="1:7" ht="15" customHeight="1">
      <c r="A128" s="166"/>
      <c r="B128" s="27" t="s">
        <v>219</v>
      </c>
      <c r="C128" s="167"/>
      <c r="D128" s="167"/>
      <c r="E128" s="169">
        <v>2025</v>
      </c>
      <c r="F128" s="156"/>
      <c r="G128" s="156">
        <v>2.592829705505762</v>
      </c>
    </row>
    <row r="129" spans="1:7" ht="15" customHeight="1">
      <c r="A129" s="166"/>
      <c r="B129" s="27" t="s">
        <v>220</v>
      </c>
      <c r="C129" s="167"/>
      <c r="D129" s="167"/>
      <c r="E129" s="169">
        <f>SUM(E130:E140)</f>
        <v>0</v>
      </c>
      <c r="F129" s="156"/>
      <c r="G129" s="156"/>
    </row>
    <row r="130" spans="1:7" ht="15" customHeight="1">
      <c r="A130" s="166"/>
      <c r="B130" s="27" t="s">
        <v>140</v>
      </c>
      <c r="C130" s="167"/>
      <c r="D130" s="167"/>
      <c r="E130" s="169">
        <v>0</v>
      </c>
      <c r="F130" s="156"/>
      <c r="G130" s="156"/>
    </row>
    <row r="131" spans="1:7" ht="15" customHeight="1">
      <c r="A131" s="166"/>
      <c r="B131" s="27" t="s">
        <v>141</v>
      </c>
      <c r="C131" s="167"/>
      <c r="D131" s="167"/>
      <c r="E131" s="169">
        <v>0</v>
      </c>
      <c r="F131" s="156"/>
      <c r="G131" s="156"/>
    </row>
    <row r="132" spans="1:7" ht="15" customHeight="1">
      <c r="A132" s="166"/>
      <c r="B132" s="27" t="s">
        <v>142</v>
      </c>
      <c r="C132" s="167"/>
      <c r="D132" s="167"/>
      <c r="E132" s="169">
        <v>0</v>
      </c>
      <c r="F132" s="156"/>
      <c r="G132" s="156"/>
    </row>
    <row r="133" spans="1:7" ht="15" customHeight="1">
      <c r="A133" s="166"/>
      <c r="B133" s="27" t="s">
        <v>221</v>
      </c>
      <c r="C133" s="167"/>
      <c r="D133" s="167"/>
      <c r="E133" s="169">
        <v>0</v>
      </c>
      <c r="F133" s="156"/>
      <c r="G133" s="156"/>
    </row>
    <row r="134" spans="1:7" ht="15" customHeight="1">
      <c r="A134" s="166"/>
      <c r="B134" s="27" t="s">
        <v>222</v>
      </c>
      <c r="C134" s="167"/>
      <c r="D134" s="167"/>
      <c r="E134" s="169">
        <v>0</v>
      </c>
      <c r="F134" s="156"/>
      <c r="G134" s="156"/>
    </row>
    <row r="135" spans="1:7" ht="15" customHeight="1">
      <c r="A135" s="166"/>
      <c r="B135" s="27" t="s">
        <v>223</v>
      </c>
      <c r="C135" s="167"/>
      <c r="D135" s="167"/>
      <c r="E135" s="169">
        <v>0</v>
      </c>
      <c r="F135" s="156"/>
      <c r="G135" s="156"/>
    </row>
    <row r="136" spans="1:7" ht="15" customHeight="1">
      <c r="A136" s="166"/>
      <c r="B136" s="27" t="s">
        <v>224</v>
      </c>
      <c r="C136" s="167"/>
      <c r="D136" s="167"/>
      <c r="E136" s="169">
        <v>0</v>
      </c>
      <c r="F136" s="156"/>
      <c r="G136" s="156"/>
    </row>
    <row r="137" spans="1:7" ht="15" customHeight="1">
      <c r="A137" s="166"/>
      <c r="B137" s="27" t="s">
        <v>225</v>
      </c>
      <c r="C137" s="167"/>
      <c r="D137" s="167"/>
      <c r="E137" s="169">
        <v>0</v>
      </c>
      <c r="F137" s="156"/>
      <c r="G137" s="156"/>
    </row>
    <row r="138" spans="1:7" ht="15" customHeight="1">
      <c r="A138" s="166"/>
      <c r="B138" s="27" t="s">
        <v>226</v>
      </c>
      <c r="C138" s="167"/>
      <c r="D138" s="167"/>
      <c r="E138" s="169">
        <v>0</v>
      </c>
      <c r="F138" s="156"/>
      <c r="G138" s="156"/>
    </row>
    <row r="139" spans="1:7" ht="15" customHeight="1">
      <c r="A139" s="166"/>
      <c r="B139" s="27" t="s">
        <v>149</v>
      </c>
      <c r="C139" s="167"/>
      <c r="D139" s="167"/>
      <c r="E139" s="169">
        <v>0</v>
      </c>
      <c r="F139" s="156"/>
      <c r="G139" s="156"/>
    </row>
    <row r="140" spans="1:7" ht="15" customHeight="1">
      <c r="A140" s="166"/>
      <c r="B140" s="27" t="s">
        <v>227</v>
      </c>
      <c r="C140" s="167"/>
      <c r="D140" s="167"/>
      <c r="E140" s="169">
        <v>0</v>
      </c>
      <c r="F140" s="156"/>
      <c r="G140" s="156"/>
    </row>
    <row r="141" spans="1:7" ht="15" customHeight="1">
      <c r="A141" s="166"/>
      <c r="B141" s="27" t="s">
        <v>228</v>
      </c>
      <c r="C141" s="167">
        <v>4515</v>
      </c>
      <c r="D141" s="167">
        <v>6079</v>
      </c>
      <c r="E141" s="169">
        <f>SUM(E142:E150)</f>
        <v>6079</v>
      </c>
      <c r="F141" s="156">
        <f>E141/D141</f>
        <v>1</v>
      </c>
      <c r="G141" s="156">
        <v>1.3872660885440438</v>
      </c>
    </row>
    <row r="142" spans="1:7" ht="15" customHeight="1">
      <c r="A142" s="166"/>
      <c r="B142" s="27" t="s">
        <v>140</v>
      </c>
      <c r="C142" s="167"/>
      <c r="D142" s="167"/>
      <c r="E142" s="169">
        <v>5543</v>
      </c>
      <c r="F142" s="156"/>
      <c r="G142" s="156">
        <v>1.5715905869010491</v>
      </c>
    </row>
    <row r="143" spans="1:7" ht="15" customHeight="1">
      <c r="A143" s="166"/>
      <c r="B143" s="27" t="s">
        <v>141</v>
      </c>
      <c r="C143" s="167"/>
      <c r="D143" s="167"/>
      <c r="E143" s="169">
        <v>68</v>
      </c>
      <c r="F143" s="156"/>
      <c r="G143" s="156">
        <v>0.5151515151515151</v>
      </c>
    </row>
    <row r="144" spans="1:7" ht="15" customHeight="1">
      <c r="A144" s="166"/>
      <c r="B144" s="27" t="s">
        <v>142</v>
      </c>
      <c r="C144" s="167"/>
      <c r="D144" s="167"/>
      <c r="E144" s="169">
        <v>0</v>
      </c>
      <c r="F144" s="156"/>
      <c r="G144" s="156"/>
    </row>
    <row r="145" spans="1:7" ht="15" customHeight="1">
      <c r="A145" s="166"/>
      <c r="B145" s="27" t="s">
        <v>229</v>
      </c>
      <c r="C145" s="167"/>
      <c r="D145" s="167"/>
      <c r="E145" s="169">
        <v>125</v>
      </c>
      <c r="F145" s="156"/>
      <c r="G145" s="156">
        <v>1.016260162601626</v>
      </c>
    </row>
    <row r="146" spans="1:7" ht="15" customHeight="1">
      <c r="A146" s="166"/>
      <c r="B146" s="27" t="s">
        <v>230</v>
      </c>
      <c r="C146" s="167"/>
      <c r="D146" s="167"/>
      <c r="E146" s="169">
        <v>137</v>
      </c>
      <c r="F146" s="156"/>
      <c r="G146" s="156">
        <v>0.6919191919191919</v>
      </c>
    </row>
    <row r="147" spans="1:7" ht="15" customHeight="1">
      <c r="A147" s="166"/>
      <c r="B147" s="27" t="s">
        <v>231</v>
      </c>
      <c r="C147" s="167"/>
      <c r="D147" s="167"/>
      <c r="E147" s="169">
        <v>19</v>
      </c>
      <c r="F147" s="156"/>
      <c r="G147" s="156">
        <v>0.9047619047619048</v>
      </c>
    </row>
    <row r="148" spans="1:7" ht="15" customHeight="1">
      <c r="A148" s="166"/>
      <c r="B148" s="27" t="s">
        <v>183</v>
      </c>
      <c r="C148" s="167"/>
      <c r="D148" s="167"/>
      <c r="E148" s="169">
        <v>2</v>
      </c>
      <c r="F148" s="156"/>
      <c r="G148" s="156">
        <v>0.2222222222222222</v>
      </c>
    </row>
    <row r="149" spans="1:7" ht="15" customHeight="1">
      <c r="A149" s="166"/>
      <c r="B149" s="27" t="s">
        <v>149</v>
      </c>
      <c r="C149" s="167"/>
      <c r="D149" s="167"/>
      <c r="E149" s="169">
        <v>37</v>
      </c>
      <c r="F149" s="156"/>
      <c r="G149" s="156">
        <v>0.8043478260869565</v>
      </c>
    </row>
    <row r="150" spans="1:7" ht="15" customHeight="1">
      <c r="A150" s="166"/>
      <c r="B150" s="27" t="s">
        <v>232</v>
      </c>
      <c r="C150" s="167"/>
      <c r="D150" s="167"/>
      <c r="E150" s="169">
        <v>148</v>
      </c>
      <c r="F150" s="156"/>
      <c r="G150" s="156">
        <v>0.4539877300613497</v>
      </c>
    </row>
    <row r="151" spans="1:7" ht="15" customHeight="1">
      <c r="A151" s="166"/>
      <c r="B151" s="27" t="s">
        <v>233</v>
      </c>
      <c r="C151" s="167">
        <v>1132</v>
      </c>
      <c r="D151" s="167">
        <v>874</v>
      </c>
      <c r="E151" s="169">
        <f>SUM(E152:E163)</f>
        <v>874</v>
      </c>
      <c r="F151" s="156">
        <f>E151/D151</f>
        <v>1</v>
      </c>
      <c r="G151" s="156">
        <v>0.7945454545454546</v>
      </c>
    </row>
    <row r="152" spans="1:7" ht="15" customHeight="1">
      <c r="A152" s="166"/>
      <c r="B152" s="27" t="s">
        <v>140</v>
      </c>
      <c r="C152" s="167"/>
      <c r="D152" s="167"/>
      <c r="E152" s="169">
        <v>711</v>
      </c>
      <c r="F152" s="156"/>
      <c r="G152" s="156">
        <v>0.797085201793722</v>
      </c>
    </row>
    <row r="153" spans="1:7" ht="15" customHeight="1">
      <c r="A153" s="166"/>
      <c r="B153" s="27" t="s">
        <v>141</v>
      </c>
      <c r="C153" s="167"/>
      <c r="D153" s="167"/>
      <c r="E153" s="169">
        <v>0</v>
      </c>
      <c r="F153" s="156"/>
      <c r="G153" s="156">
        <v>0</v>
      </c>
    </row>
    <row r="154" spans="1:7" ht="15" customHeight="1">
      <c r="A154" s="166"/>
      <c r="B154" s="27" t="s">
        <v>142</v>
      </c>
      <c r="C154" s="167"/>
      <c r="D154" s="167"/>
      <c r="E154" s="169">
        <v>0</v>
      </c>
      <c r="F154" s="156"/>
      <c r="G154" s="156"/>
    </row>
    <row r="155" spans="1:7" ht="15" customHeight="1">
      <c r="A155" s="166"/>
      <c r="B155" s="27" t="s">
        <v>234</v>
      </c>
      <c r="C155" s="167"/>
      <c r="D155" s="167"/>
      <c r="E155" s="169">
        <v>0</v>
      </c>
      <c r="F155" s="156"/>
      <c r="G155" s="156"/>
    </row>
    <row r="156" spans="1:7" ht="15" customHeight="1">
      <c r="A156" s="166"/>
      <c r="B156" s="27" t="s">
        <v>235</v>
      </c>
      <c r="C156" s="167"/>
      <c r="D156" s="167"/>
      <c r="E156" s="169">
        <v>0</v>
      </c>
      <c r="F156" s="156"/>
      <c r="G156" s="156"/>
    </row>
    <row r="157" spans="1:7" ht="15" customHeight="1">
      <c r="A157" s="166"/>
      <c r="B157" s="27" t="s">
        <v>236</v>
      </c>
      <c r="C157" s="167"/>
      <c r="D157" s="167"/>
      <c r="E157" s="169">
        <v>148</v>
      </c>
      <c r="F157" s="156"/>
      <c r="G157" s="156">
        <v>1.0571428571428572</v>
      </c>
    </row>
    <row r="158" spans="1:7" ht="15" customHeight="1">
      <c r="A158" s="166"/>
      <c r="B158" s="27" t="s">
        <v>237</v>
      </c>
      <c r="C158" s="167"/>
      <c r="D158" s="167"/>
      <c r="E158" s="169">
        <v>10</v>
      </c>
      <c r="F158" s="156"/>
      <c r="G158" s="156"/>
    </row>
    <row r="159" spans="1:7" ht="15" customHeight="1">
      <c r="A159" s="166"/>
      <c r="B159" s="27" t="s">
        <v>238</v>
      </c>
      <c r="C159" s="167"/>
      <c r="D159" s="167"/>
      <c r="E159" s="169">
        <v>0</v>
      </c>
      <c r="F159" s="156"/>
      <c r="G159" s="156"/>
    </row>
    <row r="160" spans="1:7" ht="15" customHeight="1">
      <c r="A160" s="166"/>
      <c r="B160" s="27" t="s">
        <v>239</v>
      </c>
      <c r="C160" s="167"/>
      <c r="D160" s="167"/>
      <c r="E160" s="169">
        <v>0</v>
      </c>
      <c r="F160" s="156"/>
      <c r="G160" s="156"/>
    </row>
    <row r="161" spans="1:7" ht="15" customHeight="1">
      <c r="A161" s="166"/>
      <c r="B161" s="27" t="s">
        <v>183</v>
      </c>
      <c r="C161" s="167"/>
      <c r="D161" s="167"/>
      <c r="E161" s="169">
        <v>0</v>
      </c>
      <c r="F161" s="156"/>
      <c r="G161" s="156"/>
    </row>
    <row r="162" spans="1:7" ht="15" customHeight="1">
      <c r="A162" s="166"/>
      <c r="B162" s="27" t="s">
        <v>149</v>
      </c>
      <c r="C162" s="167"/>
      <c r="D162" s="167"/>
      <c r="E162" s="169">
        <v>0</v>
      </c>
      <c r="F162" s="156"/>
      <c r="G162" s="156"/>
    </row>
    <row r="163" spans="1:7" ht="15" customHeight="1">
      <c r="A163" s="166"/>
      <c r="B163" s="27" t="s">
        <v>240</v>
      </c>
      <c r="C163" s="167"/>
      <c r="D163" s="167"/>
      <c r="E163" s="169">
        <v>5</v>
      </c>
      <c r="F163" s="156"/>
      <c r="G163" s="156">
        <v>0.07692307692307693</v>
      </c>
    </row>
    <row r="164" spans="1:7" ht="15" customHeight="1">
      <c r="A164" s="166"/>
      <c r="B164" s="27" t="s">
        <v>241</v>
      </c>
      <c r="C164" s="167">
        <v>2069</v>
      </c>
      <c r="D164" s="167">
        <v>3057</v>
      </c>
      <c r="E164" s="168">
        <f>SUM(E165:E170)</f>
        <v>3057</v>
      </c>
      <c r="F164" s="156">
        <f>E164/D164</f>
        <v>1</v>
      </c>
      <c r="G164" s="156">
        <v>1.5254491017964071</v>
      </c>
    </row>
    <row r="165" spans="1:7" ht="15" customHeight="1">
      <c r="A165" s="166"/>
      <c r="B165" s="27" t="s">
        <v>140</v>
      </c>
      <c r="C165" s="167"/>
      <c r="D165" s="167"/>
      <c r="E165" s="169">
        <v>923</v>
      </c>
      <c r="F165" s="156"/>
      <c r="G165" s="156">
        <v>1.2945301542777</v>
      </c>
    </row>
    <row r="166" spans="1:7" ht="15" customHeight="1">
      <c r="A166" s="166"/>
      <c r="B166" s="27" t="s">
        <v>141</v>
      </c>
      <c r="C166" s="167"/>
      <c r="D166" s="167"/>
      <c r="E166" s="169">
        <v>150</v>
      </c>
      <c r="F166" s="156"/>
      <c r="G166" s="156">
        <v>1.4423076923076923</v>
      </c>
    </row>
    <row r="167" spans="1:7" ht="15" customHeight="1">
      <c r="A167" s="166"/>
      <c r="B167" s="27" t="s">
        <v>142</v>
      </c>
      <c r="C167" s="167"/>
      <c r="D167" s="167"/>
      <c r="E167" s="169">
        <v>0</v>
      </c>
      <c r="F167" s="156"/>
      <c r="G167" s="156"/>
    </row>
    <row r="168" spans="1:7" ht="15" customHeight="1">
      <c r="A168" s="166"/>
      <c r="B168" s="27" t="s">
        <v>242</v>
      </c>
      <c r="C168" s="167"/>
      <c r="D168" s="167"/>
      <c r="E168" s="169">
        <v>413</v>
      </c>
      <c r="F168" s="156"/>
      <c r="G168" s="156">
        <v>0.7648148148148148</v>
      </c>
    </row>
    <row r="169" spans="1:7" ht="15" customHeight="1">
      <c r="A169" s="166"/>
      <c r="B169" s="27" t="s">
        <v>149</v>
      </c>
      <c r="C169" s="167"/>
      <c r="D169" s="167"/>
      <c r="E169" s="169">
        <v>5</v>
      </c>
      <c r="F169" s="156"/>
      <c r="G169" s="156"/>
    </row>
    <row r="170" spans="1:7" ht="15" customHeight="1">
      <c r="A170" s="166"/>
      <c r="B170" s="27" t="s">
        <v>243</v>
      </c>
      <c r="C170" s="167"/>
      <c r="D170" s="167"/>
      <c r="E170" s="169">
        <v>1566</v>
      </c>
      <c r="F170" s="156"/>
      <c r="G170" s="156">
        <v>2.420401854714065</v>
      </c>
    </row>
    <row r="171" spans="1:7" ht="15" customHeight="1">
      <c r="A171" s="166"/>
      <c r="B171" s="27" t="s">
        <v>244</v>
      </c>
      <c r="C171" s="167">
        <v>2580</v>
      </c>
      <c r="D171" s="167">
        <v>3005</v>
      </c>
      <c r="E171" s="168">
        <f>SUM(E172:E176)</f>
        <v>3005</v>
      </c>
      <c r="F171" s="156">
        <f>E171/D171</f>
        <v>1</v>
      </c>
      <c r="G171" s="156">
        <v>1.1877470355731226</v>
      </c>
    </row>
    <row r="172" spans="1:7" ht="15" customHeight="1">
      <c r="A172" s="166"/>
      <c r="B172" s="27" t="s">
        <v>140</v>
      </c>
      <c r="C172" s="167"/>
      <c r="D172" s="167"/>
      <c r="E172" s="169">
        <v>1622</v>
      </c>
      <c r="F172" s="156"/>
      <c r="G172" s="156">
        <v>1.3573221757322176</v>
      </c>
    </row>
    <row r="173" spans="1:7" ht="15" customHeight="1">
      <c r="A173" s="166"/>
      <c r="B173" s="27" t="s">
        <v>141</v>
      </c>
      <c r="C173" s="167"/>
      <c r="D173" s="167"/>
      <c r="E173" s="169">
        <v>0</v>
      </c>
      <c r="F173" s="156"/>
      <c r="G173" s="156">
        <v>0</v>
      </c>
    </row>
    <row r="174" spans="1:7" ht="15" customHeight="1">
      <c r="A174" s="166"/>
      <c r="B174" s="27" t="s">
        <v>142</v>
      </c>
      <c r="C174" s="167"/>
      <c r="D174" s="167"/>
      <c r="E174" s="169">
        <v>0</v>
      </c>
      <c r="F174" s="156"/>
      <c r="G174" s="156"/>
    </row>
    <row r="175" spans="1:7" ht="15" customHeight="1">
      <c r="A175" s="166"/>
      <c r="B175" s="27" t="s">
        <v>245</v>
      </c>
      <c r="C175" s="167"/>
      <c r="D175" s="167"/>
      <c r="E175" s="169">
        <v>1368</v>
      </c>
      <c r="F175" s="156"/>
      <c r="G175" s="156">
        <v>1.0737833594976451</v>
      </c>
    </row>
    <row r="176" spans="1:7" ht="15" customHeight="1">
      <c r="A176" s="144"/>
      <c r="B176" s="27" t="s">
        <v>246</v>
      </c>
      <c r="C176" s="167"/>
      <c r="D176" s="167"/>
      <c r="E176" s="169">
        <v>15</v>
      </c>
      <c r="F176" s="156"/>
      <c r="G176" s="156">
        <v>0.5172413793103449</v>
      </c>
    </row>
    <row r="177" spans="1:7" ht="15" customHeight="1">
      <c r="A177" s="144"/>
      <c r="B177" s="27" t="s">
        <v>247</v>
      </c>
      <c r="C177" s="167">
        <v>5468</v>
      </c>
      <c r="D177" s="167">
        <v>5564</v>
      </c>
      <c r="E177" s="168">
        <f>SUM(E178:E184)</f>
        <v>5564</v>
      </c>
      <c r="F177" s="156">
        <f>E177/D177</f>
        <v>1</v>
      </c>
      <c r="G177" s="156">
        <v>1.0508026440037772</v>
      </c>
    </row>
    <row r="178" spans="1:7" ht="15" customHeight="1">
      <c r="A178" s="144"/>
      <c r="B178" s="27" t="s">
        <v>140</v>
      </c>
      <c r="C178" s="167"/>
      <c r="D178" s="167"/>
      <c r="E178" s="169">
        <v>2996</v>
      </c>
      <c r="F178" s="156"/>
      <c r="G178" s="156">
        <v>1.3398926654740608</v>
      </c>
    </row>
    <row r="179" spans="1:7" ht="15" customHeight="1">
      <c r="A179" s="166"/>
      <c r="B179" s="27" t="s">
        <v>141</v>
      </c>
      <c r="C179" s="167"/>
      <c r="D179" s="167"/>
      <c r="E179" s="169">
        <v>1048</v>
      </c>
      <c r="F179" s="156"/>
      <c r="G179" s="156">
        <v>0.8527257933279089</v>
      </c>
    </row>
    <row r="180" spans="1:7" ht="15" customHeight="1">
      <c r="A180" s="166"/>
      <c r="B180" s="27" t="s">
        <v>142</v>
      </c>
      <c r="C180" s="167"/>
      <c r="D180" s="167"/>
      <c r="E180" s="169">
        <v>0</v>
      </c>
      <c r="F180" s="156"/>
      <c r="G180" s="156"/>
    </row>
    <row r="181" spans="1:7" ht="15" customHeight="1">
      <c r="A181" s="166"/>
      <c r="B181" s="27" t="s">
        <v>248</v>
      </c>
      <c r="C181" s="167"/>
      <c r="D181" s="167"/>
      <c r="E181" s="169">
        <v>0</v>
      </c>
      <c r="F181" s="156"/>
      <c r="G181" s="156"/>
    </row>
    <row r="182" spans="1:7" ht="15" customHeight="1">
      <c r="A182" s="166"/>
      <c r="B182" s="27" t="s">
        <v>249</v>
      </c>
      <c r="C182" s="167"/>
      <c r="D182" s="167"/>
      <c r="E182" s="169">
        <v>0</v>
      </c>
      <c r="F182" s="156"/>
      <c r="G182" s="156"/>
    </row>
    <row r="183" spans="1:7" ht="15" customHeight="1">
      <c r="A183" s="166"/>
      <c r="B183" s="27" t="s">
        <v>149</v>
      </c>
      <c r="C183" s="167"/>
      <c r="D183" s="167"/>
      <c r="E183" s="169">
        <v>39</v>
      </c>
      <c r="F183" s="156"/>
      <c r="G183" s="156">
        <v>1.3448275862068966</v>
      </c>
    </row>
    <row r="184" spans="1:7" ht="15" customHeight="1">
      <c r="A184" s="166"/>
      <c r="B184" s="27" t="s">
        <v>250</v>
      </c>
      <c r="C184" s="167"/>
      <c r="D184" s="167"/>
      <c r="E184" s="169">
        <v>1481</v>
      </c>
      <c r="F184" s="156"/>
      <c r="G184" s="156">
        <v>0.8223209328151028</v>
      </c>
    </row>
    <row r="185" spans="1:7" ht="15" customHeight="1">
      <c r="A185" s="166"/>
      <c r="B185" s="140" t="s">
        <v>251</v>
      </c>
      <c r="C185" s="141">
        <v>12787</v>
      </c>
      <c r="D185" s="141">
        <v>38765</v>
      </c>
      <c r="E185" s="168">
        <v>38765</v>
      </c>
      <c r="F185" s="156">
        <f aca="true" t="shared" si="0" ref="F185:F192">E185/D185</f>
        <v>1</v>
      </c>
      <c r="G185" s="156">
        <v>3.0015485869144407</v>
      </c>
    </row>
    <row r="186" spans="1:7" ht="15" customHeight="1">
      <c r="A186" s="166" t="s">
        <v>92</v>
      </c>
      <c r="B186" s="27" t="s">
        <v>14</v>
      </c>
      <c r="C186" s="170">
        <v>6045</v>
      </c>
      <c r="D186" s="170">
        <v>3536</v>
      </c>
      <c r="E186" s="168">
        <v>3426</v>
      </c>
      <c r="F186" s="156">
        <f t="shared" si="0"/>
        <v>0.9688914027149321</v>
      </c>
      <c r="G186" s="156">
        <v>0.5780327315674034</v>
      </c>
    </row>
    <row r="187" spans="1:7" ht="15" customHeight="1">
      <c r="A187" s="166" t="s">
        <v>131</v>
      </c>
      <c r="B187" s="27" t="s">
        <v>16</v>
      </c>
      <c r="C187" s="167">
        <v>106042</v>
      </c>
      <c r="D187" s="167">
        <v>102123</v>
      </c>
      <c r="E187" s="168">
        <v>102123</v>
      </c>
      <c r="F187" s="156">
        <f t="shared" si="0"/>
        <v>1</v>
      </c>
      <c r="G187" s="156">
        <v>0.845669095727062</v>
      </c>
    </row>
    <row r="188" spans="1:7" ht="15" customHeight="1">
      <c r="A188" s="166" t="s">
        <v>10</v>
      </c>
      <c r="B188" s="27" t="s">
        <v>252</v>
      </c>
      <c r="C188" s="167">
        <v>7140</v>
      </c>
      <c r="D188" s="167">
        <v>5980</v>
      </c>
      <c r="E188" s="168">
        <v>5980</v>
      </c>
      <c r="F188" s="156">
        <f t="shared" si="0"/>
        <v>1</v>
      </c>
      <c r="G188" s="156">
        <v>0.860431654676259</v>
      </c>
    </row>
    <row r="189" spans="1:7" ht="15" customHeight="1">
      <c r="A189" s="166"/>
      <c r="B189" s="27" t="s">
        <v>253</v>
      </c>
      <c r="C189" s="167">
        <v>77943</v>
      </c>
      <c r="D189" s="167">
        <v>71157</v>
      </c>
      <c r="E189" s="168">
        <v>71157</v>
      </c>
      <c r="F189" s="156">
        <f t="shared" si="0"/>
        <v>1</v>
      </c>
      <c r="G189" s="156">
        <v>0.9475976135939914</v>
      </c>
    </row>
    <row r="190" spans="1:7" ht="15" customHeight="1">
      <c r="A190" s="166"/>
      <c r="B190" s="27" t="s">
        <v>254</v>
      </c>
      <c r="C190" s="167">
        <v>3036</v>
      </c>
      <c r="D190" s="167">
        <v>1001</v>
      </c>
      <c r="E190" s="168">
        <v>1001</v>
      </c>
      <c r="F190" s="156">
        <f t="shared" si="0"/>
        <v>1</v>
      </c>
      <c r="G190" s="156">
        <v>0.08297413793103449</v>
      </c>
    </row>
    <row r="191" spans="1:7" ht="15" customHeight="1">
      <c r="A191" s="166"/>
      <c r="B191" s="27" t="s">
        <v>255</v>
      </c>
      <c r="C191" s="167">
        <v>4472</v>
      </c>
      <c r="D191" s="167">
        <v>1775</v>
      </c>
      <c r="E191" s="168">
        <v>1775</v>
      </c>
      <c r="F191" s="156">
        <f t="shared" si="0"/>
        <v>1</v>
      </c>
      <c r="G191" s="156">
        <v>0.131403612673971</v>
      </c>
    </row>
    <row r="192" spans="1:7" ht="15" customHeight="1">
      <c r="A192" s="166"/>
      <c r="B192" s="27" t="s">
        <v>256</v>
      </c>
      <c r="C192" s="167">
        <v>6235</v>
      </c>
      <c r="D192" s="167">
        <v>7516</v>
      </c>
      <c r="E192" s="168">
        <v>7516</v>
      </c>
      <c r="F192" s="156">
        <f t="shared" si="0"/>
        <v>1</v>
      </c>
      <c r="G192" s="156">
        <v>1.2443708609271522</v>
      </c>
    </row>
    <row r="193" spans="1:7" ht="15" customHeight="1">
      <c r="A193" s="166"/>
      <c r="B193" s="27" t="s">
        <v>257</v>
      </c>
      <c r="C193" s="167"/>
      <c r="D193" s="167"/>
      <c r="E193" s="171"/>
      <c r="F193" s="156"/>
      <c r="G193" s="156"/>
    </row>
    <row r="194" spans="1:7" ht="15" customHeight="1">
      <c r="A194" s="166"/>
      <c r="B194" s="27" t="s">
        <v>258</v>
      </c>
      <c r="C194" s="167">
        <v>7185</v>
      </c>
      <c r="D194" s="167">
        <v>13321</v>
      </c>
      <c r="E194" s="168">
        <v>13321</v>
      </c>
      <c r="F194" s="156">
        <f aca="true" t="shared" si="1" ref="F194:F196">E194/D194</f>
        <v>1</v>
      </c>
      <c r="G194" s="156">
        <v>1.8825607687959298</v>
      </c>
    </row>
    <row r="195" spans="1:7" ht="15" customHeight="1">
      <c r="A195" s="166" t="s">
        <v>133</v>
      </c>
      <c r="B195" s="27" t="s">
        <v>18</v>
      </c>
      <c r="C195" s="167">
        <v>400359</v>
      </c>
      <c r="D195" s="167">
        <v>432609</v>
      </c>
      <c r="E195" s="168">
        <f>E196+E201+E210+E217+E223+E227+E231+E235+E241+E248</f>
        <v>432609</v>
      </c>
      <c r="F195" s="156">
        <f t="shared" si="1"/>
        <v>1</v>
      </c>
      <c r="G195" s="156">
        <v>1.143624150428652</v>
      </c>
    </row>
    <row r="196" spans="1:7" ht="15" customHeight="1">
      <c r="A196" s="166"/>
      <c r="B196" s="27" t="s">
        <v>259</v>
      </c>
      <c r="C196" s="167">
        <v>6510</v>
      </c>
      <c r="D196" s="167">
        <v>7203</v>
      </c>
      <c r="E196" s="169">
        <f>SUM(E197:E200)</f>
        <v>7203</v>
      </c>
      <c r="F196" s="156">
        <f t="shared" si="1"/>
        <v>1</v>
      </c>
      <c r="G196" s="156">
        <v>1.1473399171710736</v>
      </c>
    </row>
    <row r="197" spans="1:7" ht="15" customHeight="1">
      <c r="A197" s="166"/>
      <c r="B197" s="27" t="s">
        <v>140</v>
      </c>
      <c r="C197" s="167"/>
      <c r="D197" s="167"/>
      <c r="E197" s="169">
        <v>4839</v>
      </c>
      <c r="F197" s="156"/>
      <c r="G197" s="156">
        <v>1.239180537772087</v>
      </c>
    </row>
    <row r="198" spans="1:7" ht="15" customHeight="1">
      <c r="A198" s="166"/>
      <c r="B198" s="27" t="s">
        <v>141</v>
      </c>
      <c r="C198" s="167"/>
      <c r="D198" s="167"/>
      <c r="E198" s="169">
        <v>159</v>
      </c>
      <c r="F198" s="156"/>
      <c r="G198" s="156">
        <v>0.9085714285714286</v>
      </c>
    </row>
    <row r="199" spans="1:7" ht="15" customHeight="1">
      <c r="A199" s="166"/>
      <c r="B199" s="27" t="s">
        <v>142</v>
      </c>
      <c r="C199" s="167"/>
      <c r="D199" s="167"/>
      <c r="E199" s="169">
        <v>0</v>
      </c>
      <c r="F199" s="156"/>
      <c r="G199" s="156"/>
    </row>
    <row r="200" spans="1:7" ht="15" customHeight="1">
      <c r="A200" s="166"/>
      <c r="B200" s="27" t="s">
        <v>260</v>
      </c>
      <c r="C200" s="167"/>
      <c r="D200" s="167"/>
      <c r="E200" s="169">
        <v>2205</v>
      </c>
      <c r="F200" s="156"/>
      <c r="G200" s="156">
        <v>1.0031847133757963</v>
      </c>
    </row>
    <row r="201" spans="1:7" ht="15" customHeight="1">
      <c r="A201" s="166"/>
      <c r="B201" s="27" t="s">
        <v>261</v>
      </c>
      <c r="C201" s="167">
        <v>346135</v>
      </c>
      <c r="D201" s="167">
        <v>388155</v>
      </c>
      <c r="E201" s="169">
        <f>SUM(E202:E209)</f>
        <v>388155</v>
      </c>
      <c r="F201" s="156">
        <f>E201/D201</f>
        <v>1</v>
      </c>
      <c r="G201" s="156">
        <v>1.1798813294506016</v>
      </c>
    </row>
    <row r="202" spans="1:7" ht="15" customHeight="1">
      <c r="A202" s="166"/>
      <c r="B202" s="27" t="s">
        <v>262</v>
      </c>
      <c r="C202" s="167"/>
      <c r="D202" s="167"/>
      <c r="E202" s="169">
        <v>12541</v>
      </c>
      <c r="F202" s="156"/>
      <c r="G202" s="156">
        <v>0.9798421751699351</v>
      </c>
    </row>
    <row r="203" spans="1:7" ht="15" customHeight="1">
      <c r="A203" s="166"/>
      <c r="B203" s="27" t="s">
        <v>263</v>
      </c>
      <c r="C203" s="167"/>
      <c r="D203" s="167"/>
      <c r="E203" s="169">
        <v>218510</v>
      </c>
      <c r="F203" s="156"/>
      <c r="G203" s="156">
        <v>1.2027058266641715</v>
      </c>
    </row>
    <row r="204" spans="1:7" ht="15" customHeight="1">
      <c r="A204" s="166"/>
      <c r="B204" s="27" t="s">
        <v>264</v>
      </c>
      <c r="C204" s="167"/>
      <c r="D204" s="167"/>
      <c r="E204" s="169">
        <v>102948</v>
      </c>
      <c r="F204" s="156"/>
      <c r="G204" s="156">
        <v>1.1865289751509842</v>
      </c>
    </row>
    <row r="205" spans="1:7" ht="15" customHeight="1">
      <c r="A205" s="166"/>
      <c r="B205" s="27" t="s">
        <v>265</v>
      </c>
      <c r="C205" s="167"/>
      <c r="D205" s="167"/>
      <c r="E205" s="169">
        <v>43058</v>
      </c>
      <c r="F205" s="156"/>
      <c r="G205" s="156">
        <v>1.44820395533432</v>
      </c>
    </row>
    <row r="206" spans="1:7" ht="15" customHeight="1">
      <c r="A206" s="166"/>
      <c r="B206" s="27" t="s">
        <v>266</v>
      </c>
      <c r="C206" s="167"/>
      <c r="D206" s="167"/>
      <c r="E206" s="169">
        <v>304</v>
      </c>
      <c r="F206" s="156"/>
      <c r="G206" s="156">
        <v>0.2980392156862745</v>
      </c>
    </row>
    <row r="207" spans="1:7" ht="15" customHeight="1">
      <c r="A207" s="166"/>
      <c r="B207" s="27" t="s">
        <v>267</v>
      </c>
      <c r="C207" s="167"/>
      <c r="D207" s="167"/>
      <c r="E207" s="169">
        <v>0</v>
      </c>
      <c r="F207" s="156"/>
      <c r="G207" s="156"/>
    </row>
    <row r="208" spans="1:7" ht="15" customHeight="1">
      <c r="A208" s="166"/>
      <c r="B208" s="27" t="s">
        <v>268</v>
      </c>
      <c r="C208" s="167"/>
      <c r="D208" s="167"/>
      <c r="E208" s="169">
        <v>0</v>
      </c>
      <c r="F208" s="156"/>
      <c r="G208" s="156"/>
    </row>
    <row r="209" spans="1:7" ht="15" customHeight="1">
      <c r="A209" s="166"/>
      <c r="B209" s="27" t="s">
        <v>269</v>
      </c>
      <c r="C209" s="167"/>
      <c r="D209" s="167"/>
      <c r="E209" s="169">
        <v>10794</v>
      </c>
      <c r="F209" s="156"/>
      <c r="G209" s="156">
        <v>0.6356516106236382</v>
      </c>
    </row>
    <row r="210" spans="1:7" ht="15" customHeight="1">
      <c r="A210" s="166"/>
      <c r="B210" s="27" t="s">
        <v>270</v>
      </c>
      <c r="C210" s="167">
        <v>23130</v>
      </c>
      <c r="D210" s="167">
        <v>17941</v>
      </c>
      <c r="E210" s="169">
        <f>SUM(E211:E216)</f>
        <v>17941</v>
      </c>
      <c r="F210" s="156">
        <f>E210/D210</f>
        <v>1</v>
      </c>
      <c r="G210" s="156">
        <v>0.805142934075304</v>
      </c>
    </row>
    <row r="211" spans="1:7" ht="15" customHeight="1">
      <c r="A211" s="166"/>
      <c r="B211" s="27" t="s">
        <v>271</v>
      </c>
      <c r="C211" s="167"/>
      <c r="D211" s="167"/>
      <c r="E211" s="169">
        <v>0</v>
      </c>
      <c r="F211" s="156"/>
      <c r="G211" s="156">
        <v>0</v>
      </c>
    </row>
    <row r="212" spans="1:7" ht="15" customHeight="1">
      <c r="A212" s="166"/>
      <c r="B212" s="27" t="s">
        <v>272</v>
      </c>
      <c r="C212" s="167"/>
      <c r="D212" s="167"/>
      <c r="E212" s="169">
        <v>8682</v>
      </c>
      <c r="F212" s="156"/>
      <c r="G212" s="156">
        <v>0.8824067486533185</v>
      </c>
    </row>
    <row r="213" spans="1:7" ht="15" customHeight="1">
      <c r="A213" s="166"/>
      <c r="B213" s="27" t="s">
        <v>273</v>
      </c>
      <c r="C213" s="167"/>
      <c r="D213" s="167"/>
      <c r="E213" s="169">
        <v>2366</v>
      </c>
      <c r="F213" s="156"/>
      <c r="G213" s="156">
        <v>0.46437684003925417</v>
      </c>
    </row>
    <row r="214" spans="1:7" ht="15" customHeight="1">
      <c r="A214" s="166"/>
      <c r="B214" s="27" t="s">
        <v>274</v>
      </c>
      <c r="C214" s="167"/>
      <c r="D214" s="167"/>
      <c r="E214" s="169">
        <v>6893</v>
      </c>
      <c r="F214" s="156"/>
      <c r="G214" s="156">
        <v>1.3013026241268644</v>
      </c>
    </row>
    <row r="215" spans="1:7" ht="15" customHeight="1">
      <c r="A215" s="166"/>
      <c r="B215" s="27" t="s">
        <v>275</v>
      </c>
      <c r="C215" s="167"/>
      <c r="D215" s="167"/>
      <c r="E215" s="169">
        <v>0</v>
      </c>
      <c r="F215" s="156"/>
      <c r="G215" s="156"/>
    </row>
    <row r="216" spans="1:7" ht="15" customHeight="1">
      <c r="A216" s="166"/>
      <c r="B216" s="27" t="s">
        <v>276</v>
      </c>
      <c r="C216" s="167"/>
      <c r="D216" s="167"/>
      <c r="E216" s="169">
        <v>0</v>
      </c>
      <c r="F216" s="156"/>
      <c r="G216" s="156">
        <v>0</v>
      </c>
    </row>
    <row r="217" spans="1:7" ht="15" customHeight="1">
      <c r="A217" s="166"/>
      <c r="B217" s="27" t="s">
        <v>277</v>
      </c>
      <c r="C217" s="167"/>
      <c r="D217" s="167">
        <v>5</v>
      </c>
      <c r="E217" s="169">
        <f>SUM(E218:E222)</f>
        <v>5</v>
      </c>
      <c r="F217" s="156">
        <f>E217/D217</f>
        <v>1</v>
      </c>
      <c r="G217" s="156"/>
    </row>
    <row r="218" spans="1:7" ht="15" customHeight="1">
      <c r="A218" s="166"/>
      <c r="B218" s="27" t="s">
        <v>278</v>
      </c>
      <c r="C218" s="167"/>
      <c r="D218" s="167"/>
      <c r="E218" s="169">
        <v>0</v>
      </c>
      <c r="F218" s="156"/>
      <c r="G218" s="156"/>
    </row>
    <row r="219" spans="1:7" ht="15" customHeight="1">
      <c r="A219" s="166"/>
      <c r="B219" s="27" t="s">
        <v>279</v>
      </c>
      <c r="C219" s="167"/>
      <c r="D219" s="167"/>
      <c r="E219" s="169">
        <v>0</v>
      </c>
      <c r="F219" s="156"/>
      <c r="G219" s="156"/>
    </row>
    <row r="220" spans="1:7" ht="15" customHeight="1">
      <c r="A220" s="166"/>
      <c r="B220" s="27" t="s">
        <v>280</v>
      </c>
      <c r="C220" s="167"/>
      <c r="D220" s="167"/>
      <c r="E220" s="169">
        <v>0</v>
      </c>
      <c r="F220" s="156"/>
      <c r="G220" s="156"/>
    </row>
    <row r="221" spans="1:7" ht="15" customHeight="1">
      <c r="A221" s="166"/>
      <c r="B221" s="27" t="s">
        <v>281</v>
      </c>
      <c r="C221" s="167"/>
      <c r="D221" s="167"/>
      <c r="E221" s="169">
        <v>5</v>
      </c>
      <c r="F221" s="156"/>
      <c r="G221" s="156"/>
    </row>
    <row r="222" spans="1:7" ht="15" customHeight="1">
      <c r="A222" s="166"/>
      <c r="B222" s="27" t="s">
        <v>282</v>
      </c>
      <c r="C222" s="167"/>
      <c r="D222" s="167"/>
      <c r="E222" s="169">
        <v>0</v>
      </c>
      <c r="F222" s="156"/>
      <c r="G222" s="156"/>
    </row>
    <row r="223" spans="1:7" ht="15" customHeight="1">
      <c r="A223" s="166"/>
      <c r="B223" s="27" t="s">
        <v>283</v>
      </c>
      <c r="C223" s="167"/>
      <c r="D223" s="167"/>
      <c r="E223" s="169">
        <f>SUM(E224:E226)</f>
        <v>0</v>
      </c>
      <c r="F223" s="156"/>
      <c r="G223" s="156"/>
    </row>
    <row r="224" spans="1:7" ht="15" customHeight="1">
      <c r="A224" s="166"/>
      <c r="B224" s="27" t="s">
        <v>284</v>
      </c>
      <c r="C224" s="167"/>
      <c r="D224" s="167"/>
      <c r="E224" s="169">
        <v>0</v>
      </c>
      <c r="F224" s="156"/>
      <c r="G224" s="156"/>
    </row>
    <row r="225" spans="1:7" ht="15" customHeight="1">
      <c r="A225" s="166"/>
      <c r="B225" s="27" t="s">
        <v>285</v>
      </c>
      <c r="C225" s="167"/>
      <c r="D225" s="167"/>
      <c r="E225" s="169">
        <v>0</v>
      </c>
      <c r="F225" s="156"/>
      <c r="G225" s="156"/>
    </row>
    <row r="226" spans="1:7" ht="15" customHeight="1">
      <c r="A226" s="166"/>
      <c r="B226" s="27" t="s">
        <v>286</v>
      </c>
      <c r="C226" s="167"/>
      <c r="D226" s="167"/>
      <c r="E226" s="169">
        <v>0</v>
      </c>
      <c r="F226" s="156"/>
      <c r="G226" s="156"/>
    </row>
    <row r="227" spans="1:7" ht="15" customHeight="1">
      <c r="A227" s="166"/>
      <c r="B227" s="27" t="s">
        <v>287</v>
      </c>
      <c r="C227" s="167"/>
      <c r="D227" s="167"/>
      <c r="E227" s="169">
        <f>SUM(E228:E230)</f>
        <v>0</v>
      </c>
      <c r="F227" s="156"/>
      <c r="G227" s="156"/>
    </row>
    <row r="228" spans="1:7" ht="15" customHeight="1">
      <c r="A228" s="166"/>
      <c r="B228" s="27" t="s">
        <v>288</v>
      </c>
      <c r="C228" s="167"/>
      <c r="D228" s="167"/>
      <c r="E228" s="169">
        <v>0</v>
      </c>
      <c r="F228" s="156"/>
      <c r="G228" s="156"/>
    </row>
    <row r="229" spans="1:7" ht="15" customHeight="1">
      <c r="A229" s="166"/>
      <c r="B229" s="27" t="s">
        <v>289</v>
      </c>
      <c r="C229" s="167"/>
      <c r="D229" s="167"/>
      <c r="E229" s="169">
        <v>0</v>
      </c>
      <c r="F229" s="156"/>
      <c r="G229" s="156"/>
    </row>
    <row r="230" spans="1:7" ht="15" customHeight="1">
      <c r="A230" s="166"/>
      <c r="B230" s="27" t="s">
        <v>290</v>
      </c>
      <c r="C230" s="167"/>
      <c r="D230" s="167"/>
      <c r="E230" s="169">
        <v>0</v>
      </c>
      <c r="F230" s="156"/>
      <c r="G230" s="156"/>
    </row>
    <row r="231" spans="1:7" ht="15" customHeight="1">
      <c r="A231" s="166"/>
      <c r="B231" s="27" t="s">
        <v>291</v>
      </c>
      <c r="C231" s="167">
        <v>2593</v>
      </c>
      <c r="D231" s="167">
        <v>2548</v>
      </c>
      <c r="E231" s="169">
        <f>SUM(E232:E234)</f>
        <v>2548</v>
      </c>
      <c r="F231" s="156">
        <f>E231/D231</f>
        <v>1</v>
      </c>
      <c r="G231" s="156">
        <v>1.0249396621078037</v>
      </c>
    </row>
    <row r="232" spans="1:7" ht="15" customHeight="1">
      <c r="A232" s="166"/>
      <c r="B232" s="27" t="s">
        <v>292</v>
      </c>
      <c r="C232" s="167"/>
      <c r="D232" s="167"/>
      <c r="E232" s="169">
        <v>2548</v>
      </c>
      <c r="F232" s="156"/>
      <c r="G232" s="156">
        <v>1.0249396621078037</v>
      </c>
    </row>
    <row r="233" spans="1:7" ht="15" customHeight="1">
      <c r="A233" s="166"/>
      <c r="B233" s="27" t="s">
        <v>293</v>
      </c>
      <c r="C233" s="167"/>
      <c r="D233" s="167"/>
      <c r="E233" s="169">
        <v>0</v>
      </c>
      <c r="F233" s="156"/>
      <c r="G233" s="156"/>
    </row>
    <row r="234" spans="1:7" ht="15" customHeight="1">
      <c r="A234" s="166"/>
      <c r="B234" s="27" t="s">
        <v>294</v>
      </c>
      <c r="C234" s="167"/>
      <c r="D234" s="167"/>
      <c r="E234" s="169">
        <v>0</v>
      </c>
      <c r="F234" s="156"/>
      <c r="G234" s="156"/>
    </row>
    <row r="235" spans="1:7" ht="15" customHeight="1">
      <c r="A235" s="166"/>
      <c r="B235" s="27" t="s">
        <v>295</v>
      </c>
      <c r="C235" s="167">
        <v>4043</v>
      </c>
      <c r="D235" s="167">
        <v>5786</v>
      </c>
      <c r="E235" s="169">
        <f>SUM(E236:E240)</f>
        <v>5786</v>
      </c>
      <c r="F235" s="156">
        <f>E235/D235</f>
        <v>1</v>
      </c>
      <c r="G235" s="156">
        <v>1.5095225671797547</v>
      </c>
    </row>
    <row r="236" spans="1:7" ht="15" customHeight="1">
      <c r="A236" s="166"/>
      <c r="B236" s="27" t="s">
        <v>296</v>
      </c>
      <c r="C236" s="167"/>
      <c r="D236" s="167"/>
      <c r="E236" s="169">
        <v>1454</v>
      </c>
      <c r="F236" s="156"/>
      <c r="G236" s="156">
        <v>1.077037037037037</v>
      </c>
    </row>
    <row r="237" spans="1:7" ht="15" customHeight="1">
      <c r="A237" s="166"/>
      <c r="B237" s="27" t="s">
        <v>297</v>
      </c>
      <c r="C237" s="167"/>
      <c r="D237" s="167"/>
      <c r="E237" s="169">
        <v>3268</v>
      </c>
      <c r="F237" s="156"/>
      <c r="G237" s="156">
        <v>1.3918228279386713</v>
      </c>
    </row>
    <row r="238" spans="1:7" ht="15" customHeight="1">
      <c r="A238" s="166"/>
      <c r="B238" s="27" t="s">
        <v>298</v>
      </c>
      <c r="C238" s="167"/>
      <c r="D238" s="167"/>
      <c r="E238" s="169">
        <v>247</v>
      </c>
      <c r="F238" s="156"/>
      <c r="G238" s="156">
        <v>1.8296296296296297</v>
      </c>
    </row>
    <row r="239" spans="1:7" ht="15" customHeight="1">
      <c r="A239" s="166"/>
      <c r="B239" s="27" t="s">
        <v>299</v>
      </c>
      <c r="C239" s="167"/>
      <c r="D239" s="167"/>
      <c r="E239" s="169">
        <v>0</v>
      </c>
      <c r="F239" s="156"/>
      <c r="G239" s="156"/>
    </row>
    <row r="240" spans="1:7" ht="15" customHeight="1">
      <c r="A240" s="166"/>
      <c r="B240" s="27" t="s">
        <v>300</v>
      </c>
      <c r="C240" s="167"/>
      <c r="D240" s="167"/>
      <c r="E240" s="169">
        <v>817</v>
      </c>
      <c r="F240" s="156"/>
      <c r="G240" s="156"/>
    </row>
    <row r="241" spans="1:7" ht="15" customHeight="1">
      <c r="A241" s="166"/>
      <c r="B241" s="27" t="s">
        <v>301</v>
      </c>
      <c r="C241" s="167">
        <v>10711</v>
      </c>
      <c r="D241" s="167">
        <v>8131</v>
      </c>
      <c r="E241" s="169">
        <f>SUM(E242:E247)</f>
        <v>8131</v>
      </c>
      <c r="F241" s="156">
        <f>E241/D241</f>
        <v>1</v>
      </c>
      <c r="G241" s="156">
        <v>0.7809258547829427</v>
      </c>
    </row>
    <row r="242" spans="1:7" ht="15" customHeight="1">
      <c r="A242" s="166"/>
      <c r="B242" s="27" t="s">
        <v>302</v>
      </c>
      <c r="C242" s="167"/>
      <c r="D242" s="167"/>
      <c r="E242" s="169">
        <v>1476</v>
      </c>
      <c r="F242" s="156"/>
      <c r="G242" s="156">
        <v>0.2763010108573568</v>
      </c>
    </row>
    <row r="243" spans="1:7" ht="15" customHeight="1">
      <c r="A243" s="166"/>
      <c r="B243" s="27" t="s">
        <v>303</v>
      </c>
      <c r="C243" s="167"/>
      <c r="D243" s="167"/>
      <c r="E243" s="169">
        <v>100</v>
      </c>
      <c r="F243" s="156"/>
      <c r="G243" s="156"/>
    </row>
    <row r="244" spans="1:7" ht="15" customHeight="1">
      <c r="A244" s="166"/>
      <c r="B244" s="27" t="s">
        <v>304</v>
      </c>
      <c r="C244" s="167"/>
      <c r="D244" s="167"/>
      <c r="E244" s="169">
        <v>300</v>
      </c>
      <c r="F244" s="156"/>
      <c r="G244" s="156"/>
    </row>
    <row r="245" spans="1:7" ht="15" customHeight="1">
      <c r="A245" s="166"/>
      <c r="B245" s="27" t="s">
        <v>305</v>
      </c>
      <c r="C245" s="167"/>
      <c r="D245" s="167"/>
      <c r="E245" s="169">
        <v>0</v>
      </c>
      <c r="F245" s="156"/>
      <c r="G245" s="156">
        <v>0</v>
      </c>
    </row>
    <row r="246" spans="1:7" ht="15" customHeight="1">
      <c r="A246" s="166"/>
      <c r="B246" s="27" t="s">
        <v>306</v>
      </c>
      <c r="C246" s="167"/>
      <c r="D246" s="167"/>
      <c r="E246" s="169">
        <v>221</v>
      </c>
      <c r="F246" s="156"/>
      <c r="G246" s="156">
        <v>1.3</v>
      </c>
    </row>
    <row r="247" spans="1:7" ht="15" customHeight="1">
      <c r="A247" s="166"/>
      <c r="B247" s="27" t="s">
        <v>307</v>
      </c>
      <c r="C247" s="167"/>
      <c r="D247" s="167"/>
      <c r="E247" s="169">
        <v>6034</v>
      </c>
      <c r="F247" s="156"/>
      <c r="G247" s="156">
        <v>1.4032558139534883</v>
      </c>
    </row>
    <row r="248" spans="1:7" ht="15" customHeight="1">
      <c r="A248" s="166"/>
      <c r="B248" s="27" t="s">
        <v>308</v>
      </c>
      <c r="C248" s="167">
        <v>7264</v>
      </c>
      <c r="D248" s="167">
        <v>2840</v>
      </c>
      <c r="E248" s="169">
        <v>2840</v>
      </c>
      <c r="F248" s="156">
        <f aca="true" t="shared" si="2" ref="F248:F251">E248/D248</f>
        <v>1</v>
      </c>
      <c r="G248" s="156">
        <v>0.7084060863058119</v>
      </c>
    </row>
    <row r="249" spans="1:7" ht="15" customHeight="1">
      <c r="A249" s="166"/>
      <c r="B249" s="27" t="s">
        <v>309</v>
      </c>
      <c r="C249" s="167"/>
      <c r="D249" s="167"/>
      <c r="E249" s="168">
        <v>2840</v>
      </c>
      <c r="F249" s="156"/>
      <c r="G249" s="156">
        <v>0.7084060863058119</v>
      </c>
    </row>
    <row r="250" spans="1:7" ht="15" customHeight="1">
      <c r="A250" s="166" t="s">
        <v>310</v>
      </c>
      <c r="B250" s="27" t="s">
        <v>20</v>
      </c>
      <c r="C250" s="167">
        <v>5725</v>
      </c>
      <c r="D250" s="167">
        <v>6306</v>
      </c>
      <c r="E250" s="168">
        <v>6306</v>
      </c>
      <c r="F250" s="156">
        <f t="shared" si="2"/>
        <v>1</v>
      </c>
      <c r="G250" s="156">
        <v>1.1596175064361898</v>
      </c>
    </row>
    <row r="251" spans="1:7" ht="15" customHeight="1">
      <c r="A251" s="166"/>
      <c r="B251" s="27" t="s">
        <v>311</v>
      </c>
      <c r="C251" s="167">
        <v>1182</v>
      </c>
      <c r="D251" s="167">
        <v>1230</v>
      </c>
      <c r="E251" s="169">
        <f>SUM(E252:E255)</f>
        <v>1230</v>
      </c>
      <c r="F251" s="156">
        <f t="shared" si="2"/>
        <v>1</v>
      </c>
      <c r="G251" s="156">
        <v>1.1253430924062213</v>
      </c>
    </row>
    <row r="252" spans="1:7" ht="15" customHeight="1">
      <c r="A252" s="166"/>
      <c r="B252" s="27" t="s">
        <v>140</v>
      </c>
      <c r="C252" s="167"/>
      <c r="D252" s="167"/>
      <c r="E252" s="169">
        <v>1111</v>
      </c>
      <c r="F252" s="156"/>
      <c r="G252" s="156">
        <v>1.1267748478701824</v>
      </c>
    </row>
    <row r="253" spans="1:7" ht="15" customHeight="1">
      <c r="A253" s="166"/>
      <c r="B253" s="27" t="s">
        <v>141</v>
      </c>
      <c r="C253" s="167"/>
      <c r="D253" s="167"/>
      <c r="E253" s="169">
        <v>19</v>
      </c>
      <c r="F253" s="156"/>
      <c r="G253" s="156">
        <v>1.0555555555555556</v>
      </c>
    </row>
    <row r="254" spans="1:7" ht="15" customHeight="1">
      <c r="A254" s="166"/>
      <c r="B254" s="27" t="s">
        <v>142</v>
      </c>
      <c r="C254" s="167"/>
      <c r="D254" s="167"/>
      <c r="E254" s="169">
        <v>0</v>
      </c>
      <c r="F254" s="156"/>
      <c r="G254" s="156"/>
    </row>
    <row r="255" spans="1:7" ht="15" customHeight="1">
      <c r="A255" s="166"/>
      <c r="B255" s="27" t="s">
        <v>312</v>
      </c>
      <c r="C255" s="167"/>
      <c r="D255" s="167"/>
      <c r="E255" s="169">
        <v>100</v>
      </c>
      <c r="F255" s="156"/>
      <c r="G255" s="156">
        <v>1.1235955056179776</v>
      </c>
    </row>
    <row r="256" spans="1:7" ht="15" customHeight="1">
      <c r="A256" s="166"/>
      <c r="B256" s="27" t="s">
        <v>313</v>
      </c>
      <c r="C256" s="167">
        <v>19</v>
      </c>
      <c r="D256" s="167">
        <v>15</v>
      </c>
      <c r="E256" s="169">
        <f>SUM(E257:E264)</f>
        <v>15</v>
      </c>
      <c r="F256" s="156">
        <f>E256/D256</f>
        <v>1</v>
      </c>
      <c r="G256" s="156">
        <v>0.8823529411764706</v>
      </c>
    </row>
    <row r="257" spans="1:7" ht="15" customHeight="1">
      <c r="A257" s="166"/>
      <c r="B257" s="27" t="s">
        <v>314</v>
      </c>
      <c r="C257" s="167"/>
      <c r="D257" s="167"/>
      <c r="E257" s="169">
        <v>0</v>
      </c>
      <c r="F257" s="156"/>
      <c r="G257" s="156">
        <v>0</v>
      </c>
    </row>
    <row r="258" spans="1:7" ht="15" customHeight="1">
      <c r="A258" s="166"/>
      <c r="B258" s="27" t="s">
        <v>315</v>
      </c>
      <c r="C258" s="167"/>
      <c r="D258" s="167"/>
      <c r="E258" s="169">
        <v>0</v>
      </c>
      <c r="F258" s="156"/>
      <c r="G258" s="156"/>
    </row>
    <row r="259" spans="1:7" ht="15" customHeight="1">
      <c r="A259" s="166"/>
      <c r="B259" s="27" t="s">
        <v>316</v>
      </c>
      <c r="C259" s="167"/>
      <c r="D259" s="167"/>
      <c r="E259" s="169">
        <v>15</v>
      </c>
      <c r="F259" s="156"/>
      <c r="G259" s="156">
        <v>1</v>
      </c>
    </row>
    <row r="260" spans="1:7" ht="15" customHeight="1">
      <c r="A260" s="166"/>
      <c r="B260" s="27" t="s">
        <v>317</v>
      </c>
      <c r="C260" s="167"/>
      <c r="D260" s="167"/>
      <c r="E260" s="169">
        <v>0</v>
      </c>
      <c r="F260" s="156"/>
      <c r="G260" s="156"/>
    </row>
    <row r="261" spans="1:7" ht="15" customHeight="1">
      <c r="A261" s="166"/>
      <c r="B261" s="27" t="s">
        <v>318</v>
      </c>
      <c r="C261" s="167"/>
      <c r="D261" s="167"/>
      <c r="E261" s="169">
        <v>0</v>
      </c>
      <c r="F261" s="156"/>
      <c r="G261" s="156"/>
    </row>
    <row r="262" spans="1:7" ht="15" customHeight="1">
      <c r="A262" s="166"/>
      <c r="B262" s="27" t="s">
        <v>319</v>
      </c>
      <c r="C262" s="167"/>
      <c r="D262" s="167"/>
      <c r="E262" s="169">
        <v>0</v>
      </c>
      <c r="F262" s="156"/>
      <c r="G262" s="156"/>
    </row>
    <row r="263" spans="1:7" ht="15" customHeight="1">
      <c r="A263" s="166"/>
      <c r="B263" s="27" t="s">
        <v>320</v>
      </c>
      <c r="C263" s="167"/>
      <c r="D263" s="167"/>
      <c r="E263" s="169">
        <v>0</v>
      </c>
      <c r="F263" s="156"/>
      <c r="G263" s="156"/>
    </row>
    <row r="264" spans="1:7" ht="15" customHeight="1">
      <c r="A264" s="166"/>
      <c r="B264" s="27" t="s">
        <v>321</v>
      </c>
      <c r="C264" s="167"/>
      <c r="D264" s="167"/>
      <c r="E264" s="169">
        <v>0</v>
      </c>
      <c r="F264" s="156"/>
      <c r="G264" s="156"/>
    </row>
    <row r="265" spans="1:7" ht="15" customHeight="1">
      <c r="A265" s="166"/>
      <c r="B265" s="27" t="s">
        <v>322</v>
      </c>
      <c r="C265" s="167">
        <v>565</v>
      </c>
      <c r="D265" s="167">
        <v>424</v>
      </c>
      <c r="E265" s="169">
        <f>SUM(E266:E270)</f>
        <v>424</v>
      </c>
      <c r="F265" s="156">
        <f>E265/D265</f>
        <v>1</v>
      </c>
      <c r="G265" s="156">
        <v>0.7653429602888087</v>
      </c>
    </row>
    <row r="266" spans="1:7" ht="15" customHeight="1">
      <c r="A266" s="166"/>
      <c r="B266" s="27" t="s">
        <v>314</v>
      </c>
      <c r="C266" s="167"/>
      <c r="D266" s="167"/>
      <c r="E266" s="169">
        <v>424</v>
      </c>
      <c r="F266" s="156"/>
      <c r="G266" s="156">
        <v>1.0761421319796953</v>
      </c>
    </row>
    <row r="267" spans="1:7" ht="15" customHeight="1">
      <c r="A267" s="166"/>
      <c r="B267" s="27" t="s">
        <v>323</v>
      </c>
      <c r="C267" s="167"/>
      <c r="D267" s="167"/>
      <c r="E267" s="169">
        <v>0</v>
      </c>
      <c r="F267" s="156"/>
      <c r="G267" s="156">
        <v>0</v>
      </c>
    </row>
    <row r="268" spans="1:7" ht="15" customHeight="1">
      <c r="A268" s="166"/>
      <c r="B268" s="27" t="s">
        <v>324</v>
      </c>
      <c r="C268" s="167"/>
      <c r="D268" s="167"/>
      <c r="E268" s="169">
        <v>0</v>
      </c>
      <c r="F268" s="156"/>
      <c r="G268" s="156"/>
    </row>
    <row r="269" spans="1:7" ht="15" customHeight="1">
      <c r="A269" s="166"/>
      <c r="B269" s="27" t="s">
        <v>325</v>
      </c>
      <c r="C269" s="167"/>
      <c r="D269" s="167"/>
      <c r="E269" s="169">
        <v>0</v>
      </c>
      <c r="F269" s="156"/>
      <c r="G269" s="156"/>
    </row>
    <row r="270" spans="1:7" ht="15" customHeight="1">
      <c r="A270" s="166"/>
      <c r="B270" s="27" t="s">
        <v>326</v>
      </c>
      <c r="C270" s="167"/>
      <c r="D270" s="167"/>
      <c r="E270" s="169">
        <v>0</v>
      </c>
      <c r="F270" s="156"/>
      <c r="G270" s="156"/>
    </row>
    <row r="271" spans="1:7" ht="15" customHeight="1">
      <c r="A271" s="166"/>
      <c r="B271" s="27" t="s">
        <v>327</v>
      </c>
      <c r="C271" s="167">
        <v>1089</v>
      </c>
      <c r="D271" s="167">
        <v>1921</v>
      </c>
      <c r="E271" s="169">
        <f>SUM(E272:E276)</f>
        <v>1921</v>
      </c>
      <c r="F271" s="156">
        <f>E271/D271</f>
        <v>1</v>
      </c>
      <c r="G271" s="156">
        <v>1.8686770428015564</v>
      </c>
    </row>
    <row r="272" spans="1:7" ht="15" customHeight="1">
      <c r="A272" s="166"/>
      <c r="B272" s="27" t="s">
        <v>314</v>
      </c>
      <c r="C272" s="167"/>
      <c r="D272" s="167"/>
      <c r="E272" s="169">
        <v>0</v>
      </c>
      <c r="F272" s="156"/>
      <c r="G272" s="156"/>
    </row>
    <row r="273" spans="1:7" ht="15" customHeight="1">
      <c r="A273" s="166"/>
      <c r="B273" s="27" t="s">
        <v>328</v>
      </c>
      <c r="C273" s="167"/>
      <c r="D273" s="167"/>
      <c r="E273" s="169">
        <v>1786</v>
      </c>
      <c r="F273" s="156"/>
      <c r="G273" s="156">
        <v>3.977728285077951</v>
      </c>
    </row>
    <row r="274" spans="1:7" ht="15" customHeight="1">
      <c r="A274" s="166"/>
      <c r="B274" s="27" t="s">
        <v>329</v>
      </c>
      <c r="C274" s="167"/>
      <c r="D274" s="167"/>
      <c r="E274" s="169">
        <v>125</v>
      </c>
      <c r="F274" s="156"/>
      <c r="G274" s="156">
        <v>2.358490566037736</v>
      </c>
    </row>
    <row r="275" spans="1:7" ht="15" customHeight="1">
      <c r="A275" s="166"/>
      <c r="B275" s="27" t="s">
        <v>330</v>
      </c>
      <c r="C275" s="167"/>
      <c r="D275" s="167"/>
      <c r="E275" s="169">
        <v>0</v>
      </c>
      <c r="F275" s="156"/>
      <c r="G275" s="156">
        <v>0</v>
      </c>
    </row>
    <row r="276" spans="1:7" ht="15" customHeight="1">
      <c r="A276" s="166"/>
      <c r="B276" s="27" t="s">
        <v>331</v>
      </c>
      <c r="C276" s="167"/>
      <c r="D276" s="167"/>
      <c r="E276" s="169">
        <v>10</v>
      </c>
      <c r="F276" s="156"/>
      <c r="G276" s="156">
        <v>0.0196078431372549</v>
      </c>
    </row>
    <row r="277" spans="1:7" ht="15" customHeight="1">
      <c r="A277" s="166"/>
      <c r="B277" s="27" t="s">
        <v>332</v>
      </c>
      <c r="C277" s="167"/>
      <c r="D277" s="167"/>
      <c r="E277" s="169">
        <f>SUM(E278:E281)</f>
        <v>0</v>
      </c>
      <c r="F277" s="156"/>
      <c r="G277" s="156"/>
    </row>
    <row r="278" spans="1:7" ht="15" customHeight="1">
      <c r="A278" s="166"/>
      <c r="B278" s="27" t="s">
        <v>314</v>
      </c>
      <c r="C278" s="167"/>
      <c r="D278" s="167"/>
      <c r="E278" s="169">
        <v>0</v>
      </c>
      <c r="F278" s="156"/>
      <c r="G278" s="156"/>
    </row>
    <row r="279" spans="1:7" ht="15" customHeight="1">
      <c r="A279" s="166"/>
      <c r="B279" s="27" t="s">
        <v>333</v>
      </c>
      <c r="C279" s="167"/>
      <c r="D279" s="167"/>
      <c r="E279" s="169">
        <v>0</v>
      </c>
      <c r="F279" s="156"/>
      <c r="G279" s="156"/>
    </row>
    <row r="280" spans="1:7" ht="15" customHeight="1">
      <c r="A280" s="166"/>
      <c r="B280" s="27" t="s">
        <v>334</v>
      </c>
      <c r="C280" s="167"/>
      <c r="D280" s="167"/>
      <c r="E280" s="169">
        <v>0</v>
      </c>
      <c r="F280" s="156"/>
      <c r="G280" s="156"/>
    </row>
    <row r="281" spans="1:7" ht="15" customHeight="1">
      <c r="A281" s="166"/>
      <c r="B281" s="27" t="s">
        <v>335</v>
      </c>
      <c r="C281" s="167"/>
      <c r="D281" s="167"/>
      <c r="E281" s="169">
        <v>0</v>
      </c>
      <c r="F281" s="156"/>
      <c r="G281" s="156"/>
    </row>
    <row r="282" spans="1:7" ht="15" customHeight="1">
      <c r="A282" s="166"/>
      <c r="B282" s="27" t="s">
        <v>336</v>
      </c>
      <c r="C282" s="167">
        <v>4</v>
      </c>
      <c r="D282" s="167">
        <v>8</v>
      </c>
      <c r="E282" s="169">
        <f>SUM(E283:E286)</f>
        <v>8</v>
      </c>
      <c r="F282" s="156">
        <f>E282/D282</f>
        <v>1</v>
      </c>
      <c r="G282" s="156">
        <v>1.3333333333333333</v>
      </c>
    </row>
    <row r="283" spans="1:7" ht="15" customHeight="1">
      <c r="A283" s="166"/>
      <c r="B283" s="27" t="s">
        <v>337</v>
      </c>
      <c r="C283" s="167"/>
      <c r="D283" s="167"/>
      <c r="E283" s="169">
        <v>0</v>
      </c>
      <c r="F283" s="156"/>
      <c r="G283" s="156"/>
    </row>
    <row r="284" spans="1:7" ht="15" customHeight="1">
      <c r="A284" s="166"/>
      <c r="B284" s="27" t="s">
        <v>338</v>
      </c>
      <c r="C284" s="167"/>
      <c r="D284" s="167"/>
      <c r="E284" s="169">
        <v>0</v>
      </c>
      <c r="F284" s="156"/>
      <c r="G284" s="156"/>
    </row>
    <row r="285" spans="1:7" ht="15" customHeight="1">
      <c r="A285" s="166"/>
      <c r="B285" s="27" t="s">
        <v>339</v>
      </c>
      <c r="C285" s="167"/>
      <c r="D285" s="167"/>
      <c r="E285" s="169">
        <v>0</v>
      </c>
      <c r="F285" s="156"/>
      <c r="G285" s="156"/>
    </row>
    <row r="286" spans="1:7" ht="15" customHeight="1">
      <c r="A286" s="166"/>
      <c r="B286" s="27" t="s">
        <v>340</v>
      </c>
      <c r="C286" s="167"/>
      <c r="D286" s="167"/>
      <c r="E286" s="169">
        <v>8</v>
      </c>
      <c r="F286" s="156"/>
      <c r="G286" s="156">
        <v>1.3333333333333333</v>
      </c>
    </row>
    <row r="287" spans="1:7" ht="15" customHeight="1">
      <c r="A287" s="166"/>
      <c r="B287" s="27" t="s">
        <v>341</v>
      </c>
      <c r="C287" s="167">
        <v>1601</v>
      </c>
      <c r="D287" s="167">
        <v>2175</v>
      </c>
      <c r="E287" s="169">
        <f>SUM(E288:E293)</f>
        <v>2175</v>
      </c>
      <c r="F287" s="156">
        <f>E287/D287</f>
        <v>1</v>
      </c>
      <c r="G287" s="156">
        <v>1.4695945945945945</v>
      </c>
    </row>
    <row r="288" spans="1:7" ht="15" customHeight="1">
      <c r="A288" s="166"/>
      <c r="B288" s="27" t="s">
        <v>314</v>
      </c>
      <c r="C288" s="167"/>
      <c r="D288" s="167"/>
      <c r="E288" s="169">
        <v>844</v>
      </c>
      <c r="F288" s="156"/>
      <c r="G288" s="156">
        <v>1.2768532526475038</v>
      </c>
    </row>
    <row r="289" spans="1:7" ht="15" customHeight="1">
      <c r="A289" s="166"/>
      <c r="B289" s="27" t="s">
        <v>342</v>
      </c>
      <c r="C289" s="167"/>
      <c r="D289" s="167"/>
      <c r="E289" s="169">
        <v>804</v>
      </c>
      <c r="F289" s="156"/>
      <c r="G289" s="156">
        <v>1.6341463414634145</v>
      </c>
    </row>
    <row r="290" spans="1:7" ht="15" customHeight="1">
      <c r="A290" s="166"/>
      <c r="B290" s="27" t="s">
        <v>343</v>
      </c>
      <c r="C290" s="167"/>
      <c r="D290" s="167"/>
      <c r="E290" s="169">
        <v>7</v>
      </c>
      <c r="F290" s="156"/>
      <c r="G290" s="156">
        <v>0.7</v>
      </c>
    </row>
    <row r="291" spans="1:7" ht="15" customHeight="1">
      <c r="A291" s="166"/>
      <c r="B291" s="27" t="s">
        <v>344</v>
      </c>
      <c r="C291" s="167"/>
      <c r="D291" s="167"/>
      <c r="E291" s="169">
        <v>0</v>
      </c>
      <c r="F291" s="156"/>
      <c r="G291" s="156"/>
    </row>
    <row r="292" spans="1:7" ht="15" customHeight="1">
      <c r="A292" s="166"/>
      <c r="B292" s="27" t="s">
        <v>345</v>
      </c>
      <c r="C292" s="167"/>
      <c r="D292" s="167"/>
      <c r="E292" s="169">
        <v>300</v>
      </c>
      <c r="F292" s="156"/>
      <c r="G292" s="156">
        <v>60</v>
      </c>
    </row>
    <row r="293" spans="1:7" ht="15" customHeight="1">
      <c r="A293" s="166"/>
      <c r="B293" s="27" t="s">
        <v>346</v>
      </c>
      <c r="C293" s="167"/>
      <c r="D293" s="167"/>
      <c r="E293" s="169">
        <v>220</v>
      </c>
      <c r="F293" s="156"/>
      <c r="G293" s="156">
        <v>0.7051282051282052</v>
      </c>
    </row>
    <row r="294" spans="1:7" ht="15" customHeight="1">
      <c r="A294" s="166"/>
      <c r="B294" s="27" t="s">
        <v>347</v>
      </c>
      <c r="C294" s="167"/>
      <c r="D294" s="167"/>
      <c r="E294" s="169">
        <f>SUM(E295:E297)</f>
        <v>0</v>
      </c>
      <c r="F294" s="156"/>
      <c r="G294" s="156"/>
    </row>
    <row r="295" spans="1:7" ht="15" customHeight="1">
      <c r="A295" s="166"/>
      <c r="B295" s="27" t="s">
        <v>348</v>
      </c>
      <c r="C295" s="167"/>
      <c r="D295" s="167"/>
      <c r="E295" s="169">
        <v>0</v>
      </c>
      <c r="F295" s="156"/>
      <c r="G295" s="156"/>
    </row>
    <row r="296" spans="1:7" ht="15" customHeight="1">
      <c r="A296" s="166"/>
      <c r="B296" s="27" t="s">
        <v>349</v>
      </c>
      <c r="C296" s="167"/>
      <c r="D296" s="167"/>
      <c r="E296" s="169">
        <v>0</v>
      </c>
      <c r="F296" s="156"/>
      <c r="G296" s="156"/>
    </row>
    <row r="297" spans="1:7" ht="15" customHeight="1">
      <c r="A297" s="166"/>
      <c r="B297" s="27" t="s">
        <v>350</v>
      </c>
      <c r="C297" s="167"/>
      <c r="D297" s="167"/>
      <c r="E297" s="169">
        <v>0</v>
      </c>
      <c r="F297" s="156"/>
      <c r="G297" s="156"/>
    </row>
    <row r="298" spans="1:7" ht="15" customHeight="1">
      <c r="A298" s="166"/>
      <c r="B298" s="27" t="s">
        <v>351</v>
      </c>
      <c r="C298" s="167">
        <v>340</v>
      </c>
      <c r="D298" s="167">
        <v>50</v>
      </c>
      <c r="E298" s="169">
        <f>E299+E300</f>
        <v>50</v>
      </c>
      <c r="F298" s="156">
        <f>E298/D298</f>
        <v>1</v>
      </c>
      <c r="G298" s="156">
        <v>0.14705882352941177</v>
      </c>
    </row>
    <row r="299" spans="1:7" ht="15" customHeight="1">
      <c r="A299" s="166"/>
      <c r="B299" s="27" t="s">
        <v>352</v>
      </c>
      <c r="C299" s="167"/>
      <c r="D299" s="167"/>
      <c r="E299" s="169">
        <v>50</v>
      </c>
      <c r="F299" s="156"/>
      <c r="G299" s="156">
        <v>0.14705882352941177</v>
      </c>
    </row>
    <row r="300" spans="1:7" ht="15" customHeight="1">
      <c r="A300" s="166"/>
      <c r="B300" s="27" t="s">
        <v>353</v>
      </c>
      <c r="C300" s="167"/>
      <c r="D300" s="167"/>
      <c r="E300" s="169">
        <v>0</v>
      </c>
      <c r="F300" s="156"/>
      <c r="G300" s="156"/>
    </row>
    <row r="301" spans="1:7" ht="15" customHeight="1">
      <c r="A301" s="166"/>
      <c r="B301" s="27" t="s">
        <v>354</v>
      </c>
      <c r="C301" s="167">
        <v>925</v>
      </c>
      <c r="D301" s="167">
        <v>483</v>
      </c>
      <c r="E301" s="169">
        <v>483</v>
      </c>
      <c r="F301" s="156">
        <f>E301/D301</f>
        <v>1</v>
      </c>
      <c r="G301" s="156">
        <v>0.525</v>
      </c>
    </row>
    <row r="302" spans="1:7" ht="15" customHeight="1">
      <c r="A302" s="166"/>
      <c r="B302" s="27" t="s">
        <v>355</v>
      </c>
      <c r="C302" s="167"/>
      <c r="D302" s="167"/>
      <c r="E302" s="169">
        <v>119</v>
      </c>
      <c r="F302" s="156"/>
      <c r="G302" s="156">
        <v>2.7045454545454546</v>
      </c>
    </row>
    <row r="303" spans="1:7" ht="15" customHeight="1">
      <c r="A303" s="166"/>
      <c r="B303" s="27" t="s">
        <v>356</v>
      </c>
      <c r="C303" s="167"/>
      <c r="D303" s="167"/>
      <c r="E303" s="169">
        <v>0</v>
      </c>
      <c r="F303" s="156"/>
      <c r="G303" s="156"/>
    </row>
    <row r="304" spans="1:7" ht="15" customHeight="1">
      <c r="A304" s="166"/>
      <c r="B304" s="27" t="s">
        <v>357</v>
      </c>
      <c r="C304" s="167"/>
      <c r="D304" s="167"/>
      <c r="E304" s="169">
        <v>0</v>
      </c>
      <c r="F304" s="156"/>
      <c r="G304" s="156"/>
    </row>
    <row r="305" spans="1:7" ht="15" customHeight="1">
      <c r="A305" s="166"/>
      <c r="B305" s="27" t="s">
        <v>358</v>
      </c>
      <c r="C305" s="167"/>
      <c r="D305" s="167"/>
      <c r="E305" s="169">
        <v>228</v>
      </c>
      <c r="F305" s="156"/>
      <c r="G305" s="156">
        <v>0.2602739726027397</v>
      </c>
    </row>
    <row r="306" spans="1:7" ht="15" customHeight="1">
      <c r="A306" s="166" t="s">
        <v>359</v>
      </c>
      <c r="B306" s="27" t="s">
        <v>22</v>
      </c>
      <c r="C306" s="167">
        <v>24425</v>
      </c>
      <c r="D306" s="167">
        <v>33549</v>
      </c>
      <c r="E306" s="168">
        <f>SUM(E307,E321,E329,E340,E351)</f>
        <v>29274</v>
      </c>
      <c r="F306" s="156">
        <f>E306/D306</f>
        <v>0.8725744433515157</v>
      </c>
      <c r="G306" s="156">
        <v>1.2457021276595746</v>
      </c>
    </row>
    <row r="307" spans="1:7" ht="15" customHeight="1">
      <c r="A307" s="166"/>
      <c r="B307" s="27" t="s">
        <v>360</v>
      </c>
      <c r="C307" s="167">
        <v>9417</v>
      </c>
      <c r="D307" s="167">
        <v>16565</v>
      </c>
      <c r="E307" s="169">
        <f>SUM(E308:E320)</f>
        <v>12365</v>
      </c>
      <c r="F307" s="156">
        <f>E307/D307</f>
        <v>0.7464533655297314</v>
      </c>
      <c r="G307" s="156">
        <v>1.3608848778340303</v>
      </c>
    </row>
    <row r="308" spans="1:7" ht="15" customHeight="1">
      <c r="A308" s="166"/>
      <c r="B308" s="27" t="s">
        <v>140</v>
      </c>
      <c r="C308" s="167"/>
      <c r="D308" s="167"/>
      <c r="E308" s="169">
        <v>2860</v>
      </c>
      <c r="F308" s="156"/>
      <c r="G308" s="156">
        <v>1.3005911778080945</v>
      </c>
    </row>
    <row r="309" spans="1:7" ht="15" customHeight="1">
      <c r="A309" s="166"/>
      <c r="B309" s="27" t="s">
        <v>141</v>
      </c>
      <c r="C309" s="167"/>
      <c r="D309" s="167"/>
      <c r="E309" s="169">
        <v>5</v>
      </c>
      <c r="F309" s="156"/>
      <c r="G309" s="156">
        <v>0.2631578947368421</v>
      </c>
    </row>
    <row r="310" spans="1:7" ht="15" customHeight="1">
      <c r="A310" s="166"/>
      <c r="B310" s="27" t="s">
        <v>142</v>
      </c>
      <c r="C310" s="167"/>
      <c r="D310" s="167"/>
      <c r="E310" s="169">
        <v>0</v>
      </c>
      <c r="F310" s="156"/>
      <c r="G310" s="156"/>
    </row>
    <row r="311" spans="1:7" ht="15" customHeight="1">
      <c r="A311" s="166"/>
      <c r="B311" s="27" t="s">
        <v>361</v>
      </c>
      <c r="C311" s="167"/>
      <c r="D311" s="167"/>
      <c r="E311" s="169">
        <v>467</v>
      </c>
      <c r="F311" s="156"/>
      <c r="G311" s="156">
        <v>1.0518018018018018</v>
      </c>
    </row>
    <row r="312" spans="1:7" ht="15" customHeight="1">
      <c r="A312" s="166"/>
      <c r="B312" s="27" t="s">
        <v>362</v>
      </c>
      <c r="C312" s="167"/>
      <c r="D312" s="167"/>
      <c r="E312" s="169">
        <v>1000</v>
      </c>
      <c r="F312" s="156"/>
      <c r="G312" s="156"/>
    </row>
    <row r="313" spans="1:7" ht="15" customHeight="1">
      <c r="A313" s="166"/>
      <c r="B313" s="27" t="s">
        <v>363</v>
      </c>
      <c r="C313" s="167"/>
      <c r="D313" s="167"/>
      <c r="E313" s="169">
        <v>0</v>
      </c>
      <c r="F313" s="156"/>
      <c r="G313" s="156"/>
    </row>
    <row r="314" spans="1:7" ht="15" customHeight="1">
      <c r="A314" s="166"/>
      <c r="B314" s="27" t="s">
        <v>364</v>
      </c>
      <c r="C314" s="167"/>
      <c r="D314" s="167"/>
      <c r="E314" s="169">
        <v>708</v>
      </c>
      <c r="F314" s="156"/>
      <c r="G314" s="156">
        <v>0.718052738336714</v>
      </c>
    </row>
    <row r="315" spans="1:7" ht="15" customHeight="1">
      <c r="A315" s="166"/>
      <c r="B315" s="27" t="s">
        <v>365</v>
      </c>
      <c r="C315" s="167"/>
      <c r="D315" s="167"/>
      <c r="E315" s="169">
        <v>103</v>
      </c>
      <c r="F315" s="156"/>
      <c r="G315" s="156">
        <v>0.9809523809523809</v>
      </c>
    </row>
    <row r="316" spans="1:7" ht="15" customHeight="1">
      <c r="A316" s="166"/>
      <c r="B316" s="27" t="s">
        <v>366</v>
      </c>
      <c r="C316" s="167"/>
      <c r="D316" s="167"/>
      <c r="E316" s="169">
        <v>3005</v>
      </c>
      <c r="F316" s="156"/>
      <c r="G316" s="156">
        <v>1.089557650471356</v>
      </c>
    </row>
    <row r="317" spans="1:7" ht="15" customHeight="1">
      <c r="A317" s="166"/>
      <c r="B317" s="27" t="s">
        <v>367</v>
      </c>
      <c r="C317" s="167"/>
      <c r="D317" s="167"/>
      <c r="E317" s="169">
        <v>0</v>
      </c>
      <c r="F317" s="156"/>
      <c r="G317" s="156"/>
    </row>
    <row r="318" spans="1:7" ht="15" customHeight="1">
      <c r="A318" s="166"/>
      <c r="B318" s="27" t="s">
        <v>368</v>
      </c>
      <c r="C318" s="167"/>
      <c r="D318" s="167"/>
      <c r="E318" s="169">
        <v>1004</v>
      </c>
      <c r="F318" s="156"/>
      <c r="G318" s="156">
        <v>20.489795918367346</v>
      </c>
    </row>
    <row r="319" spans="1:7" ht="15" customHeight="1">
      <c r="A319" s="166"/>
      <c r="B319" s="27" t="s">
        <v>369</v>
      </c>
      <c r="C319" s="167"/>
      <c r="D319" s="167"/>
      <c r="E319" s="169">
        <v>19</v>
      </c>
      <c r="F319" s="156"/>
      <c r="G319" s="156">
        <v>2.111111111111111</v>
      </c>
    </row>
    <row r="320" spans="1:7" ht="15" customHeight="1">
      <c r="A320" s="166"/>
      <c r="B320" s="27" t="s">
        <v>370</v>
      </c>
      <c r="C320" s="167"/>
      <c r="D320" s="167"/>
      <c r="E320" s="169">
        <v>3194</v>
      </c>
      <c r="F320" s="156"/>
      <c r="G320" s="156">
        <v>1.2689709972189114</v>
      </c>
    </row>
    <row r="321" spans="1:7" ht="15" customHeight="1">
      <c r="A321" s="166"/>
      <c r="B321" s="27" t="s">
        <v>371</v>
      </c>
      <c r="C321" s="167">
        <v>616</v>
      </c>
      <c r="D321" s="167">
        <v>3106</v>
      </c>
      <c r="E321" s="169">
        <f>SUM(E322:E328)</f>
        <v>3031</v>
      </c>
      <c r="F321" s="156">
        <f>E321/D321</f>
        <v>0.975853187379266</v>
      </c>
      <c r="G321" s="156">
        <v>5.043261231281198</v>
      </c>
    </row>
    <row r="322" spans="1:7" ht="15" customHeight="1">
      <c r="A322" s="166"/>
      <c r="B322" s="27" t="s">
        <v>140</v>
      </c>
      <c r="C322" s="167"/>
      <c r="D322" s="167"/>
      <c r="E322" s="169">
        <v>166</v>
      </c>
      <c r="F322" s="156"/>
      <c r="G322" s="156">
        <v>1.2769230769230768</v>
      </c>
    </row>
    <row r="323" spans="1:7" ht="15" customHeight="1">
      <c r="A323" s="166"/>
      <c r="B323" s="27" t="s">
        <v>141</v>
      </c>
      <c r="C323" s="167"/>
      <c r="D323" s="167"/>
      <c r="E323" s="169">
        <v>0</v>
      </c>
      <c r="F323" s="156"/>
      <c r="G323" s="156"/>
    </row>
    <row r="324" spans="1:7" ht="15" customHeight="1">
      <c r="A324" s="166"/>
      <c r="B324" s="27" t="s">
        <v>142</v>
      </c>
      <c r="C324" s="167"/>
      <c r="D324" s="167"/>
      <c r="E324" s="169">
        <v>0</v>
      </c>
      <c r="F324" s="156"/>
      <c r="G324" s="156"/>
    </row>
    <row r="325" spans="1:7" ht="15" customHeight="1">
      <c r="A325" s="166"/>
      <c r="B325" s="27" t="s">
        <v>372</v>
      </c>
      <c r="C325" s="167"/>
      <c r="D325" s="167"/>
      <c r="E325" s="169">
        <v>1489</v>
      </c>
      <c r="F325" s="156"/>
      <c r="G325" s="156">
        <v>6.737556561085973</v>
      </c>
    </row>
    <row r="326" spans="1:7" ht="15" customHeight="1">
      <c r="A326" s="166"/>
      <c r="B326" s="27" t="s">
        <v>373</v>
      </c>
      <c r="C326" s="167"/>
      <c r="D326" s="167"/>
      <c r="E326" s="169">
        <v>1200</v>
      </c>
      <c r="F326" s="156"/>
      <c r="G326" s="156">
        <v>24</v>
      </c>
    </row>
    <row r="327" spans="1:7" ht="15" customHeight="1">
      <c r="A327" s="166"/>
      <c r="B327" s="27" t="s">
        <v>374</v>
      </c>
      <c r="C327" s="167"/>
      <c r="D327" s="167"/>
      <c r="E327" s="169">
        <v>0</v>
      </c>
      <c r="F327" s="156"/>
      <c r="G327" s="156"/>
    </row>
    <row r="328" spans="1:7" ht="15" customHeight="1">
      <c r="A328" s="166"/>
      <c r="B328" s="27" t="s">
        <v>375</v>
      </c>
      <c r="C328" s="167"/>
      <c r="D328" s="167"/>
      <c r="E328" s="169">
        <v>176</v>
      </c>
      <c r="F328" s="156"/>
      <c r="G328" s="156">
        <v>0.88</v>
      </c>
    </row>
    <row r="329" spans="1:7" ht="15" customHeight="1">
      <c r="A329" s="166"/>
      <c r="B329" s="27" t="s">
        <v>376</v>
      </c>
      <c r="C329" s="167">
        <v>1692</v>
      </c>
      <c r="D329" s="167">
        <v>942</v>
      </c>
      <c r="E329" s="169">
        <f>SUM(E330:E339)</f>
        <v>942</v>
      </c>
      <c r="F329" s="156">
        <f>E329/D329</f>
        <v>1</v>
      </c>
      <c r="G329" s="156">
        <v>0.5733414485696896</v>
      </c>
    </row>
    <row r="330" spans="1:7" ht="15" customHeight="1">
      <c r="A330" s="166"/>
      <c r="B330" s="27" t="s">
        <v>140</v>
      </c>
      <c r="C330" s="167"/>
      <c r="D330" s="167"/>
      <c r="E330" s="169">
        <v>26</v>
      </c>
      <c r="F330" s="156"/>
      <c r="G330" s="156">
        <v>0.43333333333333335</v>
      </c>
    </row>
    <row r="331" spans="1:7" ht="15" customHeight="1">
      <c r="A331" s="166"/>
      <c r="B331" s="27" t="s">
        <v>141</v>
      </c>
      <c r="C331" s="167"/>
      <c r="D331" s="167"/>
      <c r="E331" s="169">
        <v>0</v>
      </c>
      <c r="F331" s="156"/>
      <c r="G331" s="156"/>
    </row>
    <row r="332" spans="1:7" ht="15" customHeight="1">
      <c r="A332" s="166"/>
      <c r="B332" s="27" t="s">
        <v>142</v>
      </c>
      <c r="C332" s="167"/>
      <c r="D332" s="167"/>
      <c r="E332" s="169">
        <v>0</v>
      </c>
      <c r="F332" s="156"/>
      <c r="G332" s="156"/>
    </row>
    <row r="333" spans="1:7" ht="15" customHeight="1">
      <c r="A333" s="166"/>
      <c r="B333" s="27" t="s">
        <v>377</v>
      </c>
      <c r="C333" s="167"/>
      <c r="D333" s="167"/>
      <c r="E333" s="169">
        <v>6</v>
      </c>
      <c r="F333" s="156"/>
      <c r="G333" s="156">
        <v>0.15789473684210525</v>
      </c>
    </row>
    <row r="334" spans="1:7" ht="15" customHeight="1">
      <c r="A334" s="166"/>
      <c r="B334" s="27" t="s">
        <v>378</v>
      </c>
      <c r="C334" s="167"/>
      <c r="D334" s="167"/>
      <c r="E334" s="169">
        <v>25</v>
      </c>
      <c r="F334" s="156"/>
      <c r="G334" s="156">
        <v>0.8333333333333334</v>
      </c>
    </row>
    <row r="335" spans="1:7" ht="15" customHeight="1">
      <c r="A335" s="166"/>
      <c r="B335" s="27" t="s">
        <v>379</v>
      </c>
      <c r="C335" s="167"/>
      <c r="D335" s="167"/>
      <c r="E335" s="169">
        <v>4</v>
      </c>
      <c r="F335" s="156"/>
      <c r="G335" s="156">
        <v>1</v>
      </c>
    </row>
    <row r="336" spans="1:7" ht="15" customHeight="1">
      <c r="A336" s="166"/>
      <c r="B336" s="27" t="s">
        <v>380</v>
      </c>
      <c r="C336" s="167"/>
      <c r="D336" s="167"/>
      <c r="E336" s="169">
        <v>704</v>
      </c>
      <c r="F336" s="156"/>
      <c r="G336" s="156">
        <v>0.6006825938566553</v>
      </c>
    </row>
    <row r="337" spans="1:7" ht="15" customHeight="1">
      <c r="A337" s="166"/>
      <c r="B337" s="27" t="s">
        <v>381</v>
      </c>
      <c r="C337" s="167"/>
      <c r="D337" s="167"/>
      <c r="E337" s="169">
        <v>177</v>
      </c>
      <c r="F337" s="156"/>
      <c r="G337" s="156">
        <v>0.5446153846153846</v>
      </c>
    </row>
    <row r="338" spans="1:7" ht="15" customHeight="1">
      <c r="A338" s="166"/>
      <c r="B338" s="27" t="s">
        <v>382</v>
      </c>
      <c r="C338" s="167"/>
      <c r="D338" s="167"/>
      <c r="E338" s="169">
        <v>0</v>
      </c>
      <c r="F338" s="156"/>
      <c r="G338" s="156"/>
    </row>
    <row r="339" spans="1:7" ht="15" customHeight="1">
      <c r="A339" s="166"/>
      <c r="B339" s="27" t="s">
        <v>383</v>
      </c>
      <c r="C339" s="167"/>
      <c r="D339" s="167"/>
      <c r="E339" s="169">
        <v>0</v>
      </c>
      <c r="F339" s="156"/>
      <c r="G339" s="156">
        <v>0</v>
      </c>
    </row>
    <row r="340" spans="1:7" ht="15" customHeight="1">
      <c r="A340" s="166"/>
      <c r="B340" s="27" t="s">
        <v>384</v>
      </c>
      <c r="C340" s="167">
        <v>9138</v>
      </c>
      <c r="D340" s="167">
        <v>5603</v>
      </c>
      <c r="E340" s="169">
        <f>SUM(E341:E350)</f>
        <v>5603</v>
      </c>
      <c r="F340" s="156">
        <f>E340/D340</f>
        <v>1</v>
      </c>
      <c r="G340" s="156">
        <v>0.6469976905311778</v>
      </c>
    </row>
    <row r="341" spans="1:7" ht="15" customHeight="1">
      <c r="A341" s="166"/>
      <c r="B341" s="27" t="s">
        <v>140</v>
      </c>
      <c r="C341" s="167"/>
      <c r="D341" s="167"/>
      <c r="E341" s="169">
        <v>2119</v>
      </c>
      <c r="F341" s="156"/>
      <c r="G341" s="156">
        <v>1.0990663900414939</v>
      </c>
    </row>
    <row r="342" spans="1:7" ht="15" customHeight="1">
      <c r="A342" s="166"/>
      <c r="B342" s="27" t="s">
        <v>141</v>
      </c>
      <c r="C342" s="167"/>
      <c r="D342" s="167"/>
      <c r="E342" s="169">
        <v>0</v>
      </c>
      <c r="F342" s="156"/>
      <c r="G342" s="156"/>
    </row>
    <row r="343" spans="1:7" ht="15" customHeight="1">
      <c r="A343" s="166"/>
      <c r="B343" s="27" t="s">
        <v>142</v>
      </c>
      <c r="C343" s="167"/>
      <c r="D343" s="167"/>
      <c r="E343" s="169">
        <v>0</v>
      </c>
      <c r="F343" s="156"/>
      <c r="G343" s="156"/>
    </row>
    <row r="344" spans="1:7" ht="15" customHeight="1">
      <c r="A344" s="166"/>
      <c r="B344" s="27" t="s">
        <v>385</v>
      </c>
      <c r="C344" s="167"/>
      <c r="D344" s="167"/>
      <c r="E344" s="169">
        <v>532</v>
      </c>
      <c r="F344" s="156"/>
      <c r="G344" s="156">
        <v>7.1891891891891895</v>
      </c>
    </row>
    <row r="345" spans="1:7" ht="15" customHeight="1">
      <c r="A345" s="166"/>
      <c r="B345" s="27" t="s">
        <v>386</v>
      </c>
      <c r="C345" s="167"/>
      <c r="D345" s="167"/>
      <c r="E345" s="169">
        <v>534</v>
      </c>
      <c r="F345" s="156"/>
      <c r="G345" s="156">
        <v>0.6095890410958904</v>
      </c>
    </row>
    <row r="346" spans="1:7" ht="15" customHeight="1">
      <c r="A346" s="166"/>
      <c r="B346" s="27" t="s">
        <v>387</v>
      </c>
      <c r="C346" s="167"/>
      <c r="D346" s="167"/>
      <c r="E346" s="169">
        <v>251</v>
      </c>
      <c r="F346" s="156"/>
      <c r="G346" s="156">
        <v>0.8715277777777778</v>
      </c>
    </row>
    <row r="347" spans="1:7" ht="15" customHeight="1">
      <c r="A347" s="166"/>
      <c r="B347" s="27" t="s">
        <v>388</v>
      </c>
      <c r="C347" s="167"/>
      <c r="D347" s="167"/>
      <c r="E347" s="169">
        <v>0</v>
      </c>
      <c r="F347" s="156"/>
      <c r="G347" s="156"/>
    </row>
    <row r="348" spans="1:7" ht="15" customHeight="1">
      <c r="A348" s="166"/>
      <c r="B348" s="27" t="s">
        <v>389</v>
      </c>
      <c r="C348" s="167"/>
      <c r="D348" s="167"/>
      <c r="E348" s="169">
        <v>596</v>
      </c>
      <c r="F348" s="156"/>
      <c r="G348" s="156">
        <v>1.089579524680073</v>
      </c>
    </row>
    <row r="349" spans="1:7" ht="15" customHeight="1">
      <c r="A349" s="166"/>
      <c r="B349" s="27" t="s">
        <v>390</v>
      </c>
      <c r="C349" s="167"/>
      <c r="D349" s="167"/>
      <c r="E349" s="169">
        <v>0</v>
      </c>
      <c r="F349" s="156"/>
      <c r="G349" s="156"/>
    </row>
    <row r="350" spans="1:7" ht="15" customHeight="1">
      <c r="A350" s="166"/>
      <c r="B350" s="27" t="s">
        <v>391</v>
      </c>
      <c r="C350" s="167"/>
      <c r="D350" s="167"/>
      <c r="E350" s="169">
        <v>1571</v>
      </c>
      <c r="F350" s="156"/>
      <c r="G350" s="156">
        <v>0.3175662017384273</v>
      </c>
    </row>
    <row r="351" spans="1:7" ht="15" customHeight="1">
      <c r="A351" s="166"/>
      <c r="B351" s="27" t="s">
        <v>392</v>
      </c>
      <c r="C351" s="167">
        <v>3562</v>
      </c>
      <c r="D351" s="167">
        <v>7333</v>
      </c>
      <c r="E351" s="169">
        <f>SUM(E352:E354)</f>
        <v>7333</v>
      </c>
      <c r="F351" s="156">
        <f aca="true" t="shared" si="3" ref="F351:F356">E351/D351</f>
        <v>1</v>
      </c>
      <c r="G351" s="156">
        <v>2.089173789173789</v>
      </c>
    </row>
    <row r="352" spans="1:7" ht="15" customHeight="1">
      <c r="A352" s="166"/>
      <c r="B352" s="27" t="s">
        <v>393</v>
      </c>
      <c r="C352" s="167"/>
      <c r="D352" s="167"/>
      <c r="E352" s="169">
        <v>226</v>
      </c>
      <c r="F352" s="156"/>
      <c r="G352" s="156">
        <v>1.0865384615384615</v>
      </c>
    </row>
    <row r="353" spans="1:7" ht="15" customHeight="1">
      <c r="A353" s="166"/>
      <c r="B353" s="27" t="s">
        <v>394</v>
      </c>
      <c r="C353" s="167"/>
      <c r="D353" s="167"/>
      <c r="E353" s="169">
        <v>164</v>
      </c>
      <c r="F353" s="156"/>
      <c r="G353" s="156">
        <v>0.9111111111111111</v>
      </c>
    </row>
    <row r="354" spans="1:7" ht="15" customHeight="1">
      <c r="A354" s="166"/>
      <c r="B354" s="27" t="s">
        <v>395</v>
      </c>
      <c r="C354" s="167"/>
      <c r="D354" s="167"/>
      <c r="E354" s="169">
        <v>6943</v>
      </c>
      <c r="F354" s="156"/>
      <c r="G354" s="156">
        <v>2.223894939141576</v>
      </c>
    </row>
    <row r="355" spans="1:7" ht="15" customHeight="1">
      <c r="A355" s="166" t="s">
        <v>396</v>
      </c>
      <c r="B355" s="27" t="s">
        <v>24</v>
      </c>
      <c r="C355" s="167">
        <v>303469</v>
      </c>
      <c r="D355" s="167">
        <v>323077</v>
      </c>
      <c r="E355" s="168">
        <v>322607</v>
      </c>
      <c r="F355" s="156">
        <f t="shared" si="3"/>
        <v>0.9985452384416099</v>
      </c>
      <c r="G355" s="156">
        <v>1.9062551702947363</v>
      </c>
    </row>
    <row r="356" spans="1:7" ht="15" customHeight="1">
      <c r="A356" s="166"/>
      <c r="B356" s="27" t="s">
        <v>397</v>
      </c>
      <c r="C356" s="167">
        <v>11023</v>
      </c>
      <c r="D356" s="167">
        <v>13533</v>
      </c>
      <c r="E356" s="169">
        <f>SUM(E357:E369)</f>
        <v>13533</v>
      </c>
      <c r="F356" s="156">
        <f t="shared" si="3"/>
        <v>1</v>
      </c>
      <c r="G356" s="156">
        <v>1.2659494855004678</v>
      </c>
    </row>
    <row r="357" spans="1:7" ht="15" customHeight="1">
      <c r="A357" s="166"/>
      <c r="B357" s="27" t="s">
        <v>140</v>
      </c>
      <c r="C357" s="167"/>
      <c r="D357" s="167"/>
      <c r="E357" s="169">
        <v>7596</v>
      </c>
      <c r="F357" s="156"/>
      <c r="G357" s="156">
        <v>1.3968370724531078</v>
      </c>
    </row>
    <row r="358" spans="1:7" ht="15" customHeight="1">
      <c r="A358" s="166"/>
      <c r="B358" s="27" t="s">
        <v>141</v>
      </c>
      <c r="C358" s="167"/>
      <c r="D358" s="167"/>
      <c r="E358" s="169">
        <v>149</v>
      </c>
      <c r="F358" s="156"/>
      <c r="G358" s="156">
        <v>1.2627118644067796</v>
      </c>
    </row>
    <row r="359" spans="1:7" ht="15" customHeight="1">
      <c r="A359" s="166"/>
      <c r="B359" s="27" t="s">
        <v>142</v>
      </c>
      <c r="C359" s="167"/>
      <c r="D359" s="167"/>
      <c r="E359" s="169">
        <v>0</v>
      </c>
      <c r="F359" s="156"/>
      <c r="G359" s="156"/>
    </row>
    <row r="360" spans="1:7" ht="15" customHeight="1">
      <c r="A360" s="166"/>
      <c r="B360" s="27" t="s">
        <v>398</v>
      </c>
      <c r="C360" s="167"/>
      <c r="D360" s="167"/>
      <c r="E360" s="169">
        <v>0</v>
      </c>
      <c r="F360" s="156"/>
      <c r="G360" s="156"/>
    </row>
    <row r="361" spans="1:7" ht="15" customHeight="1">
      <c r="A361" s="166"/>
      <c r="B361" s="27" t="s">
        <v>399</v>
      </c>
      <c r="C361" s="167"/>
      <c r="D361" s="167"/>
      <c r="E361" s="169">
        <v>16</v>
      </c>
      <c r="F361" s="156"/>
      <c r="G361" s="156">
        <v>0.7619047619047619</v>
      </c>
    </row>
    <row r="362" spans="1:7" ht="15" customHeight="1">
      <c r="A362" s="166"/>
      <c r="B362" s="27" t="s">
        <v>400</v>
      </c>
      <c r="C362" s="167"/>
      <c r="D362" s="167"/>
      <c r="E362" s="169">
        <v>1</v>
      </c>
      <c r="F362" s="156"/>
      <c r="G362" s="156">
        <v>0.5</v>
      </c>
    </row>
    <row r="363" spans="1:7" ht="15" customHeight="1">
      <c r="A363" s="166"/>
      <c r="B363" s="27" t="s">
        <v>401</v>
      </c>
      <c r="C363" s="167"/>
      <c r="D363" s="167"/>
      <c r="E363" s="169">
        <v>14</v>
      </c>
      <c r="F363" s="156"/>
      <c r="G363" s="156">
        <v>0.12389380530973451</v>
      </c>
    </row>
    <row r="364" spans="1:7" ht="15" customHeight="1">
      <c r="A364" s="166"/>
      <c r="B364" s="27" t="s">
        <v>183</v>
      </c>
      <c r="C364" s="167"/>
      <c r="D364" s="167"/>
      <c r="E364" s="169">
        <v>46</v>
      </c>
      <c r="F364" s="156"/>
      <c r="G364" s="156">
        <v>1.0222222222222221</v>
      </c>
    </row>
    <row r="365" spans="1:7" ht="15" customHeight="1">
      <c r="A365" s="166"/>
      <c r="B365" s="27" t="s">
        <v>402</v>
      </c>
      <c r="C365" s="167"/>
      <c r="D365" s="167"/>
      <c r="E365" s="169">
        <v>2578</v>
      </c>
      <c r="F365" s="156"/>
      <c r="G365" s="156">
        <v>1.2941767068273093</v>
      </c>
    </row>
    <row r="366" spans="1:7" ht="15" customHeight="1">
      <c r="A366" s="166"/>
      <c r="B366" s="27" t="s">
        <v>403</v>
      </c>
      <c r="C366" s="167"/>
      <c r="D366" s="167"/>
      <c r="E366" s="169">
        <v>10</v>
      </c>
      <c r="F366" s="156"/>
      <c r="G366" s="156">
        <v>1</v>
      </c>
    </row>
    <row r="367" spans="1:7" ht="15" customHeight="1">
      <c r="A367" s="166"/>
      <c r="B367" s="27" t="s">
        <v>404</v>
      </c>
      <c r="C367" s="167"/>
      <c r="D367" s="167"/>
      <c r="E367" s="169">
        <v>0</v>
      </c>
      <c r="F367" s="156"/>
      <c r="G367" s="156"/>
    </row>
    <row r="368" spans="1:7" ht="15" customHeight="1">
      <c r="A368" s="166"/>
      <c r="B368" s="27" t="s">
        <v>405</v>
      </c>
      <c r="C368" s="167"/>
      <c r="D368" s="167"/>
      <c r="E368" s="169">
        <v>5</v>
      </c>
      <c r="F368" s="156"/>
      <c r="G368" s="156">
        <v>1</v>
      </c>
    </row>
    <row r="369" spans="1:7" ht="15" customHeight="1">
      <c r="A369" s="166"/>
      <c r="B369" s="27" t="s">
        <v>406</v>
      </c>
      <c r="C369" s="167"/>
      <c r="D369" s="167"/>
      <c r="E369" s="169">
        <v>3118</v>
      </c>
      <c r="F369" s="156"/>
      <c r="G369" s="156">
        <v>1.0583842498302782</v>
      </c>
    </row>
    <row r="370" spans="1:7" ht="15" customHeight="1">
      <c r="A370" s="166"/>
      <c r="B370" s="27" t="s">
        <v>407</v>
      </c>
      <c r="C370" s="167">
        <v>9255</v>
      </c>
      <c r="D370" s="167">
        <v>11005</v>
      </c>
      <c r="E370" s="168">
        <f>SUM(E371:E380)</f>
        <v>11005</v>
      </c>
      <c r="F370" s="156">
        <f>E370/D370</f>
        <v>1</v>
      </c>
      <c r="G370" s="156">
        <v>1.2263204813906843</v>
      </c>
    </row>
    <row r="371" spans="1:7" ht="15" customHeight="1">
      <c r="A371" s="166"/>
      <c r="B371" s="27" t="s">
        <v>140</v>
      </c>
      <c r="C371" s="167"/>
      <c r="D371" s="167"/>
      <c r="E371" s="169">
        <v>4118</v>
      </c>
      <c r="F371" s="156"/>
      <c r="G371" s="156">
        <v>1.3823430681436724</v>
      </c>
    </row>
    <row r="372" spans="1:7" ht="15" customHeight="1">
      <c r="A372" s="166"/>
      <c r="B372" s="27" t="s">
        <v>141</v>
      </c>
      <c r="C372" s="167"/>
      <c r="D372" s="167"/>
      <c r="E372" s="169">
        <v>0</v>
      </c>
      <c r="F372" s="156"/>
      <c r="G372" s="156">
        <v>0</v>
      </c>
    </row>
    <row r="373" spans="1:7" ht="15" customHeight="1">
      <c r="A373" s="166"/>
      <c r="B373" s="27" t="s">
        <v>142</v>
      </c>
      <c r="C373" s="167"/>
      <c r="D373" s="167"/>
      <c r="E373" s="169">
        <v>13</v>
      </c>
      <c r="F373" s="156"/>
      <c r="G373" s="156">
        <v>2.6</v>
      </c>
    </row>
    <row r="374" spans="1:7" ht="15" customHeight="1">
      <c r="A374" s="166"/>
      <c r="B374" s="27" t="s">
        <v>408</v>
      </c>
      <c r="C374" s="167"/>
      <c r="D374" s="167"/>
      <c r="E374" s="169">
        <v>197</v>
      </c>
      <c r="F374" s="156"/>
      <c r="G374" s="156">
        <v>0.8174273858921162</v>
      </c>
    </row>
    <row r="375" spans="1:7" ht="15" customHeight="1">
      <c r="A375" s="166"/>
      <c r="B375" s="27" t="s">
        <v>409</v>
      </c>
      <c r="C375" s="167"/>
      <c r="D375" s="167"/>
      <c r="E375" s="169">
        <v>1772</v>
      </c>
      <c r="F375" s="156"/>
      <c r="G375" s="156">
        <v>0.5942320590207915</v>
      </c>
    </row>
    <row r="376" spans="1:7" ht="15" customHeight="1">
      <c r="A376" s="166"/>
      <c r="B376" s="27" t="s">
        <v>410</v>
      </c>
      <c r="C376" s="167"/>
      <c r="D376" s="167"/>
      <c r="E376" s="169">
        <v>2</v>
      </c>
      <c r="F376" s="156"/>
      <c r="G376" s="156">
        <v>2</v>
      </c>
    </row>
    <row r="377" spans="1:7" ht="15" customHeight="1">
      <c r="A377" s="166"/>
      <c r="B377" s="27" t="s">
        <v>411</v>
      </c>
      <c r="C377" s="167"/>
      <c r="D377" s="167"/>
      <c r="E377" s="169">
        <v>176</v>
      </c>
      <c r="F377" s="156"/>
      <c r="G377" s="156">
        <v>1.4426229508196722</v>
      </c>
    </row>
    <row r="378" spans="1:7" ht="15" customHeight="1">
      <c r="A378" s="166"/>
      <c r="B378" s="27" t="s">
        <v>412</v>
      </c>
      <c r="C378" s="167"/>
      <c r="D378" s="167"/>
      <c r="E378" s="169">
        <v>2029</v>
      </c>
      <c r="F378" s="156"/>
      <c r="G378" s="156">
        <v>4.218295218295219</v>
      </c>
    </row>
    <row r="379" spans="1:7" ht="15" customHeight="1">
      <c r="A379" s="166"/>
      <c r="B379" s="27" t="s">
        <v>413</v>
      </c>
      <c r="C379" s="167"/>
      <c r="D379" s="167"/>
      <c r="E379" s="169">
        <v>40</v>
      </c>
      <c r="F379" s="156"/>
      <c r="G379" s="156">
        <v>1.5384615384615385</v>
      </c>
    </row>
    <row r="380" spans="1:7" ht="15" customHeight="1">
      <c r="A380" s="166"/>
      <c r="B380" s="27" t="s">
        <v>414</v>
      </c>
      <c r="C380" s="167"/>
      <c r="D380" s="167"/>
      <c r="E380" s="169">
        <v>2658</v>
      </c>
      <c r="F380" s="156"/>
      <c r="G380" s="156">
        <v>1.2915451895043732</v>
      </c>
    </row>
    <row r="381" spans="1:7" ht="15" customHeight="1">
      <c r="A381" s="166"/>
      <c r="B381" s="27" t="s">
        <v>415</v>
      </c>
      <c r="C381" s="167">
        <v>101960</v>
      </c>
      <c r="D381" s="167">
        <v>104605</v>
      </c>
      <c r="E381" s="168">
        <f>SUM(E382:E389)</f>
        <v>104605</v>
      </c>
      <c r="F381" s="156">
        <f>E381/D381</f>
        <v>1</v>
      </c>
      <c r="G381" s="156">
        <v>1.4526454659075128</v>
      </c>
    </row>
    <row r="382" spans="1:7" ht="15" customHeight="1">
      <c r="A382" s="166"/>
      <c r="B382" s="27" t="s">
        <v>416</v>
      </c>
      <c r="C382" s="167"/>
      <c r="D382" s="167"/>
      <c r="E382" s="169">
        <v>9408</v>
      </c>
      <c r="F382" s="156"/>
      <c r="G382" s="156">
        <v>0.4241850399026106</v>
      </c>
    </row>
    <row r="383" spans="1:7" ht="15" customHeight="1">
      <c r="A383" s="166"/>
      <c r="B383" s="27" t="s">
        <v>417</v>
      </c>
      <c r="C383" s="167"/>
      <c r="D383" s="167"/>
      <c r="E383" s="169">
        <v>14886</v>
      </c>
      <c r="F383" s="156"/>
      <c r="G383" s="156">
        <v>0.3589755956400116</v>
      </c>
    </row>
    <row r="384" spans="1:7" ht="15" customHeight="1">
      <c r="A384" s="166"/>
      <c r="B384" s="27" t="s">
        <v>418</v>
      </c>
      <c r="C384" s="167"/>
      <c r="D384" s="167"/>
      <c r="E384" s="169">
        <v>472</v>
      </c>
      <c r="F384" s="156"/>
      <c r="G384" s="156">
        <v>1.1568627450980393</v>
      </c>
    </row>
    <row r="385" spans="1:7" ht="15" customHeight="1">
      <c r="A385" s="166"/>
      <c r="B385" s="27" t="s">
        <v>419</v>
      </c>
      <c r="C385" s="167"/>
      <c r="D385" s="167"/>
      <c r="E385" s="169">
        <v>4</v>
      </c>
      <c r="F385" s="156"/>
      <c r="G385" s="156"/>
    </row>
    <row r="386" spans="1:7" ht="15" customHeight="1">
      <c r="A386" s="166"/>
      <c r="B386" s="27" t="s">
        <v>420</v>
      </c>
      <c r="C386" s="167"/>
      <c r="D386" s="167"/>
      <c r="E386" s="169">
        <v>72007</v>
      </c>
      <c r="F386" s="156"/>
      <c r="G386" s="156">
        <v>9.621459112773918</v>
      </c>
    </row>
    <row r="387" spans="1:7" ht="15" customHeight="1">
      <c r="A387" s="166"/>
      <c r="B387" s="27" t="s">
        <v>421</v>
      </c>
      <c r="C387" s="167"/>
      <c r="D387" s="167"/>
      <c r="E387" s="169">
        <v>475</v>
      </c>
      <c r="F387" s="156"/>
      <c r="G387" s="156">
        <v>15.833333333333334</v>
      </c>
    </row>
    <row r="388" spans="1:7" ht="15" customHeight="1">
      <c r="A388" s="166"/>
      <c r="B388" s="27" t="s">
        <v>422</v>
      </c>
      <c r="C388" s="167"/>
      <c r="D388" s="167"/>
      <c r="E388" s="169">
        <v>4908</v>
      </c>
      <c r="F388" s="156"/>
      <c r="G388" s="156"/>
    </row>
    <row r="389" spans="1:7" ht="15" customHeight="1">
      <c r="A389" s="166"/>
      <c r="B389" s="27" t="s">
        <v>423</v>
      </c>
      <c r="C389" s="167"/>
      <c r="D389" s="167"/>
      <c r="E389" s="169">
        <v>2445</v>
      </c>
      <c r="F389" s="156"/>
      <c r="G389" s="156">
        <v>5.54421768707483</v>
      </c>
    </row>
    <row r="390" spans="1:7" ht="15" customHeight="1">
      <c r="A390" s="166"/>
      <c r="B390" s="27" t="s">
        <v>424</v>
      </c>
      <c r="C390" s="167">
        <v>53</v>
      </c>
      <c r="D390" s="167">
        <v>51</v>
      </c>
      <c r="E390" s="169">
        <f>SUM(E391:E393)</f>
        <v>51</v>
      </c>
      <c r="F390" s="156">
        <f>E390/D390</f>
        <v>1</v>
      </c>
      <c r="G390" s="156">
        <v>0.9622641509433962</v>
      </c>
    </row>
    <row r="391" spans="1:7" ht="15" customHeight="1">
      <c r="A391" s="166"/>
      <c r="B391" s="27" t="s">
        <v>425</v>
      </c>
      <c r="C391" s="167"/>
      <c r="D391" s="167"/>
      <c r="E391" s="169">
        <v>51</v>
      </c>
      <c r="F391" s="156"/>
      <c r="G391" s="156">
        <v>0.9622641509433962</v>
      </c>
    </row>
    <row r="392" spans="1:7" ht="15" customHeight="1">
      <c r="A392" s="166"/>
      <c r="B392" s="27" t="s">
        <v>426</v>
      </c>
      <c r="C392" s="167"/>
      <c r="D392" s="167"/>
      <c r="E392" s="169">
        <v>0</v>
      </c>
      <c r="F392" s="156"/>
      <c r="G392" s="156"/>
    </row>
    <row r="393" spans="1:7" ht="15" customHeight="1">
      <c r="A393" s="166"/>
      <c r="B393" s="27" t="s">
        <v>427</v>
      </c>
      <c r="C393" s="167"/>
      <c r="D393" s="167"/>
      <c r="E393" s="169">
        <v>0</v>
      </c>
      <c r="F393" s="156"/>
      <c r="G393" s="156"/>
    </row>
    <row r="394" spans="1:7" ht="15" customHeight="1">
      <c r="A394" s="166"/>
      <c r="B394" s="27" t="s">
        <v>428</v>
      </c>
      <c r="C394" s="167">
        <v>3254</v>
      </c>
      <c r="D394" s="167">
        <v>5558</v>
      </c>
      <c r="E394" s="169">
        <f>SUM(E395:E403)</f>
        <v>5558</v>
      </c>
      <c r="F394" s="156">
        <f>E394/D394</f>
        <v>1</v>
      </c>
      <c r="G394" s="156">
        <v>1.1034345840778241</v>
      </c>
    </row>
    <row r="395" spans="1:7" ht="15" customHeight="1">
      <c r="A395" s="166"/>
      <c r="B395" s="27" t="s">
        <v>429</v>
      </c>
      <c r="C395" s="167"/>
      <c r="D395" s="167"/>
      <c r="E395" s="169">
        <v>0</v>
      </c>
      <c r="F395" s="156"/>
      <c r="G395" s="156"/>
    </row>
    <row r="396" spans="1:7" ht="15" customHeight="1">
      <c r="A396" s="166"/>
      <c r="B396" s="27" t="s">
        <v>430</v>
      </c>
      <c r="C396" s="167"/>
      <c r="D396" s="167"/>
      <c r="E396" s="169">
        <v>248</v>
      </c>
      <c r="F396" s="156"/>
      <c r="G396" s="156"/>
    </row>
    <row r="397" spans="1:7" ht="15" customHeight="1">
      <c r="A397" s="166"/>
      <c r="B397" s="27" t="s">
        <v>431</v>
      </c>
      <c r="C397" s="167"/>
      <c r="D397" s="167"/>
      <c r="E397" s="169">
        <v>190</v>
      </c>
      <c r="F397" s="156"/>
      <c r="G397" s="156"/>
    </row>
    <row r="398" spans="1:7" ht="15" customHeight="1">
      <c r="A398" s="166"/>
      <c r="B398" s="27" t="s">
        <v>432</v>
      </c>
      <c r="C398" s="167"/>
      <c r="D398" s="167"/>
      <c r="E398" s="169">
        <v>349</v>
      </c>
      <c r="F398" s="156"/>
      <c r="G398" s="156">
        <v>8.948717948717949</v>
      </c>
    </row>
    <row r="399" spans="1:7" ht="15" customHeight="1">
      <c r="A399" s="166"/>
      <c r="B399" s="27" t="s">
        <v>433</v>
      </c>
      <c r="C399" s="167"/>
      <c r="D399" s="167"/>
      <c r="E399" s="169">
        <v>43</v>
      </c>
      <c r="F399" s="156"/>
      <c r="G399" s="156"/>
    </row>
    <row r="400" spans="1:7" ht="15" customHeight="1">
      <c r="A400" s="166"/>
      <c r="B400" s="27" t="s">
        <v>434</v>
      </c>
      <c r="C400" s="167"/>
      <c r="D400" s="167"/>
      <c r="E400" s="169">
        <v>46</v>
      </c>
      <c r="F400" s="156"/>
      <c r="G400" s="156"/>
    </row>
    <row r="401" spans="1:7" ht="15" customHeight="1">
      <c r="A401" s="166"/>
      <c r="B401" s="27" t="s">
        <v>435</v>
      </c>
      <c r="C401" s="167"/>
      <c r="D401" s="167"/>
      <c r="E401" s="169">
        <v>20</v>
      </c>
      <c r="F401" s="156"/>
      <c r="G401" s="156">
        <v>0.3225806451612903</v>
      </c>
    </row>
    <row r="402" spans="1:7" ht="15" customHeight="1">
      <c r="A402" s="166"/>
      <c r="B402" s="27" t="s">
        <v>436</v>
      </c>
      <c r="C402" s="167"/>
      <c r="D402" s="167"/>
      <c r="E402" s="169">
        <v>0</v>
      </c>
      <c r="F402" s="156"/>
      <c r="G402" s="156">
        <v>0</v>
      </c>
    </row>
    <row r="403" spans="1:7" ht="15" customHeight="1">
      <c r="A403" s="166"/>
      <c r="B403" s="27" t="s">
        <v>437</v>
      </c>
      <c r="C403" s="167"/>
      <c r="D403" s="167"/>
      <c r="E403" s="169">
        <v>4662</v>
      </c>
      <c r="F403" s="156"/>
      <c r="G403" s="156"/>
    </row>
    <row r="404" spans="1:7" ht="15" customHeight="1">
      <c r="A404" s="166"/>
      <c r="B404" s="27" t="s">
        <v>438</v>
      </c>
      <c r="C404" s="167">
        <v>13626</v>
      </c>
      <c r="D404" s="167">
        <v>12273</v>
      </c>
      <c r="E404" s="169">
        <f>SUM(E405:E411)</f>
        <v>12273</v>
      </c>
      <c r="F404" s="156">
        <f>E404/D404</f>
        <v>1</v>
      </c>
      <c r="G404" s="156">
        <v>2.491473812423873</v>
      </c>
    </row>
    <row r="405" spans="1:7" ht="15" customHeight="1">
      <c r="A405" s="166"/>
      <c r="B405" s="27" t="s">
        <v>439</v>
      </c>
      <c r="C405" s="167"/>
      <c r="D405" s="167"/>
      <c r="E405" s="169">
        <v>3355</v>
      </c>
      <c r="F405" s="156"/>
      <c r="G405" s="156">
        <v>0.25104759054175396</v>
      </c>
    </row>
    <row r="406" spans="1:7" ht="15" customHeight="1">
      <c r="A406" s="166"/>
      <c r="B406" s="27" t="s">
        <v>440</v>
      </c>
      <c r="C406" s="167"/>
      <c r="D406" s="167"/>
      <c r="E406" s="169">
        <v>903</v>
      </c>
      <c r="F406" s="156"/>
      <c r="G406" s="156">
        <v>0.25948275862068965</v>
      </c>
    </row>
    <row r="407" spans="1:7" ht="15" customHeight="1">
      <c r="A407" s="166"/>
      <c r="B407" s="27" t="s">
        <v>441</v>
      </c>
      <c r="C407" s="167"/>
      <c r="D407" s="167"/>
      <c r="E407" s="169">
        <v>1938</v>
      </c>
      <c r="F407" s="156"/>
      <c r="G407" s="156">
        <v>2.4164588528678306</v>
      </c>
    </row>
    <row r="408" spans="1:7" ht="15" customHeight="1">
      <c r="A408" s="166"/>
      <c r="B408" s="27" t="s">
        <v>442</v>
      </c>
      <c r="C408" s="167"/>
      <c r="D408" s="167"/>
      <c r="E408" s="169">
        <v>2</v>
      </c>
      <c r="F408" s="156"/>
      <c r="G408" s="156">
        <v>0.0007518796992481203</v>
      </c>
    </row>
    <row r="409" spans="1:7" ht="15" customHeight="1">
      <c r="A409" s="166"/>
      <c r="B409" s="27" t="s">
        <v>443</v>
      </c>
      <c r="C409" s="167"/>
      <c r="D409" s="167"/>
      <c r="E409" s="169">
        <v>732</v>
      </c>
      <c r="F409" s="156"/>
      <c r="G409" s="156">
        <v>3.6417910447761193</v>
      </c>
    </row>
    <row r="410" spans="1:7" ht="15" customHeight="1">
      <c r="A410" s="166"/>
      <c r="B410" s="27" t="s">
        <v>444</v>
      </c>
      <c r="C410" s="167"/>
      <c r="D410" s="167"/>
      <c r="E410" s="169">
        <v>0</v>
      </c>
      <c r="F410" s="156"/>
      <c r="G410" s="156">
        <v>0</v>
      </c>
    </row>
    <row r="411" spans="1:7" ht="15" customHeight="1">
      <c r="A411" s="166"/>
      <c r="B411" s="27" t="s">
        <v>445</v>
      </c>
      <c r="C411" s="167"/>
      <c r="D411" s="167"/>
      <c r="E411" s="169">
        <v>5343</v>
      </c>
      <c r="F411" s="156"/>
      <c r="G411" s="156"/>
    </row>
    <row r="412" spans="1:7" ht="15" customHeight="1">
      <c r="A412" s="166"/>
      <c r="B412" s="27" t="s">
        <v>446</v>
      </c>
      <c r="C412" s="167">
        <v>2631</v>
      </c>
      <c r="D412" s="167">
        <v>3137</v>
      </c>
      <c r="E412" s="169">
        <f>SUM(E413:E417)</f>
        <v>3137</v>
      </c>
      <c r="F412" s="156">
        <f>E412/D412</f>
        <v>1</v>
      </c>
      <c r="G412" s="156">
        <v>0.5706749135892305</v>
      </c>
    </row>
    <row r="413" spans="1:7" ht="15" customHeight="1">
      <c r="A413" s="166"/>
      <c r="B413" s="27" t="s">
        <v>447</v>
      </c>
      <c r="C413" s="167"/>
      <c r="D413" s="167"/>
      <c r="E413" s="169">
        <v>635</v>
      </c>
      <c r="F413" s="156"/>
      <c r="G413" s="156">
        <v>0.23285661899523286</v>
      </c>
    </row>
    <row r="414" spans="1:7" ht="15" customHeight="1">
      <c r="A414" s="166"/>
      <c r="B414" s="27" t="s">
        <v>448</v>
      </c>
      <c r="C414" s="167"/>
      <c r="D414" s="167"/>
      <c r="E414" s="169">
        <v>1642</v>
      </c>
      <c r="F414" s="156"/>
      <c r="G414" s="156">
        <v>2.980036297640653</v>
      </c>
    </row>
    <row r="415" spans="1:7" ht="15" customHeight="1">
      <c r="A415" s="166"/>
      <c r="B415" s="27" t="s">
        <v>449</v>
      </c>
      <c r="C415" s="167"/>
      <c r="D415" s="167"/>
      <c r="E415" s="169">
        <v>516</v>
      </c>
      <c r="F415" s="156"/>
      <c r="G415" s="156">
        <v>0.3222985633978763</v>
      </c>
    </row>
    <row r="416" spans="1:7" ht="15" customHeight="1">
      <c r="A416" s="166"/>
      <c r="B416" s="27" t="s">
        <v>450</v>
      </c>
      <c r="C416" s="167"/>
      <c r="D416" s="167"/>
      <c r="E416" s="169">
        <v>330</v>
      </c>
      <c r="F416" s="156"/>
      <c r="G416" s="156">
        <v>1.11864406779661</v>
      </c>
    </row>
    <row r="417" spans="1:7" ht="15" customHeight="1">
      <c r="A417" s="166"/>
      <c r="B417" s="27" t="s">
        <v>451</v>
      </c>
      <c r="C417" s="167"/>
      <c r="D417" s="167"/>
      <c r="E417" s="169">
        <v>14</v>
      </c>
      <c r="F417" s="156"/>
      <c r="G417" s="156">
        <v>0.05363984674329502</v>
      </c>
    </row>
    <row r="418" spans="1:7" ht="15" customHeight="1">
      <c r="A418" s="166"/>
      <c r="B418" s="27" t="s">
        <v>452</v>
      </c>
      <c r="C418" s="167">
        <v>4370</v>
      </c>
      <c r="D418" s="167">
        <v>7312</v>
      </c>
      <c r="E418" s="169">
        <f>SUM(E419:E424)</f>
        <v>7312</v>
      </c>
      <c r="F418" s="156">
        <f>E418/D418</f>
        <v>1</v>
      </c>
      <c r="G418" s="156">
        <v>384.8421052631579</v>
      </c>
    </row>
    <row r="419" spans="1:7" ht="15" customHeight="1">
      <c r="A419" s="166"/>
      <c r="B419" s="27" t="s">
        <v>453</v>
      </c>
      <c r="C419" s="167"/>
      <c r="D419" s="167"/>
      <c r="E419" s="169">
        <v>2070</v>
      </c>
      <c r="F419" s="156"/>
      <c r="G419" s="156">
        <v>0.4898248935163275</v>
      </c>
    </row>
    <row r="420" spans="1:7" ht="15" customHeight="1">
      <c r="A420" s="166"/>
      <c r="B420" s="27" t="s">
        <v>454</v>
      </c>
      <c r="C420" s="167"/>
      <c r="D420" s="167"/>
      <c r="E420" s="169">
        <v>3989</v>
      </c>
      <c r="F420" s="156"/>
      <c r="G420" s="156">
        <v>1.792808988764045</v>
      </c>
    </row>
    <row r="421" spans="1:7" ht="15" customHeight="1">
      <c r="A421" s="166"/>
      <c r="B421" s="27" t="s">
        <v>455</v>
      </c>
      <c r="C421" s="167"/>
      <c r="D421" s="167"/>
      <c r="E421" s="169">
        <v>0</v>
      </c>
      <c r="F421" s="156"/>
      <c r="G421" s="156">
        <v>0</v>
      </c>
    </row>
    <row r="422" spans="1:7" ht="15" customHeight="1">
      <c r="A422" s="166"/>
      <c r="B422" s="27" t="s">
        <v>456</v>
      </c>
      <c r="C422" s="167"/>
      <c r="D422" s="167"/>
      <c r="E422" s="169">
        <v>813</v>
      </c>
      <c r="F422" s="156"/>
      <c r="G422" s="156"/>
    </row>
    <row r="423" spans="1:7" ht="15" customHeight="1">
      <c r="A423" s="166"/>
      <c r="B423" s="27" t="s">
        <v>457</v>
      </c>
      <c r="C423" s="167"/>
      <c r="D423" s="167"/>
      <c r="E423" s="169">
        <v>140</v>
      </c>
      <c r="F423" s="156"/>
      <c r="G423" s="156">
        <v>1.1764705882352942</v>
      </c>
    </row>
    <row r="424" spans="1:7" ht="15" customHeight="1">
      <c r="A424" s="166"/>
      <c r="B424" s="27" t="s">
        <v>458</v>
      </c>
      <c r="C424" s="167"/>
      <c r="D424" s="167"/>
      <c r="E424" s="169">
        <v>300</v>
      </c>
      <c r="F424" s="156"/>
      <c r="G424" s="156">
        <v>2.3255813953488373</v>
      </c>
    </row>
    <row r="425" spans="1:7" ht="15" customHeight="1">
      <c r="A425" s="166"/>
      <c r="B425" s="27" t="s">
        <v>459</v>
      </c>
      <c r="C425" s="167">
        <v>4688</v>
      </c>
      <c r="D425" s="167">
        <v>5624</v>
      </c>
      <c r="E425" s="169">
        <f>SUM(E426:E433)</f>
        <v>5624</v>
      </c>
      <c r="F425" s="156">
        <f>E425/D425</f>
        <v>1</v>
      </c>
      <c r="G425" s="156">
        <v>15.622222222222222</v>
      </c>
    </row>
    <row r="426" spans="1:7" ht="15" customHeight="1">
      <c r="A426" s="166"/>
      <c r="B426" s="27" t="s">
        <v>140</v>
      </c>
      <c r="C426" s="167"/>
      <c r="D426" s="167"/>
      <c r="E426" s="169">
        <v>1170</v>
      </c>
      <c r="F426" s="156"/>
      <c r="G426" s="156">
        <v>0.2570298769771529</v>
      </c>
    </row>
    <row r="427" spans="1:7" ht="15" customHeight="1">
      <c r="A427" s="166"/>
      <c r="B427" s="27" t="s">
        <v>141</v>
      </c>
      <c r="C427" s="167"/>
      <c r="D427" s="167"/>
      <c r="E427" s="169">
        <v>34</v>
      </c>
      <c r="F427" s="156"/>
      <c r="G427" s="156">
        <v>0.0412621359223301</v>
      </c>
    </row>
    <row r="428" spans="1:7" ht="15" customHeight="1">
      <c r="A428" s="166"/>
      <c r="B428" s="27" t="s">
        <v>142</v>
      </c>
      <c r="C428" s="167"/>
      <c r="D428" s="167"/>
      <c r="E428" s="169">
        <v>0</v>
      </c>
      <c r="F428" s="156"/>
      <c r="G428" s="156">
        <v>0</v>
      </c>
    </row>
    <row r="429" spans="1:7" ht="15" customHeight="1">
      <c r="A429" s="166"/>
      <c r="B429" s="27" t="s">
        <v>460</v>
      </c>
      <c r="C429" s="167"/>
      <c r="D429" s="167"/>
      <c r="E429" s="169">
        <v>1342</v>
      </c>
      <c r="F429" s="156"/>
      <c r="G429" s="156"/>
    </row>
    <row r="430" spans="1:7" ht="15" customHeight="1">
      <c r="A430" s="166"/>
      <c r="B430" s="27" t="s">
        <v>461</v>
      </c>
      <c r="C430" s="167"/>
      <c r="D430" s="167"/>
      <c r="E430" s="169">
        <v>414</v>
      </c>
      <c r="F430" s="156"/>
      <c r="G430" s="156">
        <v>0.3883677298311445</v>
      </c>
    </row>
    <row r="431" spans="1:7" ht="15" customHeight="1">
      <c r="A431" s="166"/>
      <c r="B431" s="27" t="s">
        <v>462</v>
      </c>
      <c r="C431" s="167"/>
      <c r="D431" s="167"/>
      <c r="E431" s="169">
        <v>80</v>
      </c>
      <c r="F431" s="156"/>
      <c r="G431" s="156">
        <v>0.10269576379974327</v>
      </c>
    </row>
    <row r="432" spans="1:7" ht="15" customHeight="1">
      <c r="A432" s="166"/>
      <c r="B432" s="27" t="s">
        <v>463</v>
      </c>
      <c r="C432" s="167"/>
      <c r="D432" s="167"/>
      <c r="E432" s="169">
        <v>1040</v>
      </c>
      <c r="F432" s="156"/>
      <c r="G432" s="156">
        <v>6.624203821656051</v>
      </c>
    </row>
    <row r="433" spans="1:7" ht="15" customHeight="1">
      <c r="A433" s="166"/>
      <c r="B433" s="27" t="s">
        <v>464</v>
      </c>
      <c r="C433" s="167"/>
      <c r="D433" s="167"/>
      <c r="E433" s="169">
        <v>1544</v>
      </c>
      <c r="F433" s="156"/>
      <c r="G433" s="156">
        <v>0.9136094674556213</v>
      </c>
    </row>
    <row r="434" spans="1:7" ht="15" customHeight="1">
      <c r="A434" s="166"/>
      <c r="B434" s="27" t="s">
        <v>465</v>
      </c>
      <c r="C434" s="167">
        <v>3388</v>
      </c>
      <c r="D434" s="167">
        <v>4175</v>
      </c>
      <c r="E434" s="169">
        <f>SUM(E435:E438)</f>
        <v>3705</v>
      </c>
      <c r="F434" s="156">
        <f>E434/D434</f>
        <v>0.8874251497005988</v>
      </c>
      <c r="G434" s="156">
        <v>1.186359269932757</v>
      </c>
    </row>
    <row r="435" spans="1:7" ht="15" customHeight="1">
      <c r="A435" s="166"/>
      <c r="B435" s="27" t="s">
        <v>466</v>
      </c>
      <c r="C435" s="167"/>
      <c r="D435" s="167"/>
      <c r="E435" s="169">
        <v>3125</v>
      </c>
      <c r="F435" s="156"/>
      <c r="G435" s="156">
        <v>1.9778481012658229</v>
      </c>
    </row>
    <row r="436" spans="1:7" ht="15" customHeight="1">
      <c r="A436" s="166"/>
      <c r="B436" s="27" t="s">
        <v>467</v>
      </c>
      <c r="C436" s="167"/>
      <c r="D436" s="167"/>
      <c r="E436" s="169">
        <v>126</v>
      </c>
      <c r="F436" s="156"/>
      <c r="G436" s="156">
        <v>0.2597938144329897</v>
      </c>
    </row>
    <row r="437" spans="1:7" ht="15" customHeight="1">
      <c r="A437" s="166"/>
      <c r="B437" s="27" t="s">
        <v>468</v>
      </c>
      <c r="C437" s="167"/>
      <c r="D437" s="167"/>
      <c r="E437" s="169">
        <v>338</v>
      </c>
      <c r="F437" s="156"/>
      <c r="G437" s="156">
        <v>0.4747191011235955</v>
      </c>
    </row>
    <row r="438" spans="1:7" ht="15" customHeight="1">
      <c r="A438" s="166"/>
      <c r="B438" s="27" t="s">
        <v>469</v>
      </c>
      <c r="C438" s="167"/>
      <c r="D438" s="167"/>
      <c r="E438" s="169">
        <v>116</v>
      </c>
      <c r="F438" s="156"/>
      <c r="G438" s="156">
        <v>0.3352601156069364</v>
      </c>
    </row>
    <row r="439" spans="1:7" ht="15" customHeight="1">
      <c r="A439" s="166"/>
      <c r="B439" s="27" t="s">
        <v>470</v>
      </c>
      <c r="C439" s="167">
        <v>936</v>
      </c>
      <c r="D439" s="167">
        <v>920</v>
      </c>
      <c r="E439" s="169">
        <f>SUM(E440:E443)</f>
        <v>920</v>
      </c>
      <c r="F439" s="156">
        <f>E439/D439</f>
        <v>1</v>
      </c>
      <c r="G439" s="156">
        <v>1.0188261351052048</v>
      </c>
    </row>
    <row r="440" spans="1:7" ht="15" customHeight="1">
      <c r="A440" s="166"/>
      <c r="B440" s="27" t="s">
        <v>140</v>
      </c>
      <c r="C440" s="167"/>
      <c r="D440" s="167"/>
      <c r="E440" s="169">
        <v>703</v>
      </c>
      <c r="F440" s="156"/>
      <c r="G440" s="156">
        <v>1.3115671641791045</v>
      </c>
    </row>
    <row r="441" spans="1:7" ht="15" customHeight="1">
      <c r="A441" s="166"/>
      <c r="B441" s="27" t="s">
        <v>141</v>
      </c>
      <c r="C441" s="167"/>
      <c r="D441" s="167"/>
      <c r="E441" s="169">
        <v>15</v>
      </c>
      <c r="F441" s="156"/>
      <c r="G441" s="156">
        <v>0.625</v>
      </c>
    </row>
    <row r="442" spans="1:7" ht="15" customHeight="1">
      <c r="A442" s="166"/>
      <c r="B442" s="27" t="s">
        <v>142</v>
      </c>
      <c r="C442" s="167"/>
      <c r="D442" s="167"/>
      <c r="E442" s="169">
        <v>0</v>
      </c>
      <c r="F442" s="156"/>
      <c r="G442" s="156"/>
    </row>
    <row r="443" spans="1:7" ht="15" customHeight="1">
      <c r="A443" s="166"/>
      <c r="B443" s="27" t="s">
        <v>471</v>
      </c>
      <c r="C443" s="167"/>
      <c r="D443" s="167"/>
      <c r="E443" s="169">
        <v>202</v>
      </c>
      <c r="F443" s="156"/>
      <c r="G443" s="156">
        <v>0.5889212827988338</v>
      </c>
    </row>
    <row r="444" spans="1:7" ht="15" customHeight="1">
      <c r="A444" s="166"/>
      <c r="B444" s="27" t="s">
        <v>472</v>
      </c>
      <c r="C444" s="167">
        <v>90505</v>
      </c>
      <c r="D444" s="167">
        <v>64524</v>
      </c>
      <c r="E444" s="169">
        <f>SUM(E445:E446)</f>
        <v>64524</v>
      </c>
      <c r="F444" s="156">
        <f>E444/D444</f>
        <v>1</v>
      </c>
      <c r="G444" s="156">
        <v>0.7498605429527705</v>
      </c>
    </row>
    <row r="445" spans="1:7" ht="15" customHeight="1">
      <c r="A445" s="166"/>
      <c r="B445" s="27" t="s">
        <v>473</v>
      </c>
      <c r="C445" s="167"/>
      <c r="D445" s="167"/>
      <c r="E445" s="169">
        <v>15367</v>
      </c>
      <c r="F445" s="156"/>
      <c r="G445" s="156">
        <v>0.6558125640150222</v>
      </c>
    </row>
    <row r="446" spans="1:7" ht="15" customHeight="1">
      <c r="A446" s="166"/>
      <c r="B446" s="27" t="s">
        <v>474</v>
      </c>
      <c r="C446" s="167"/>
      <c r="D446" s="167"/>
      <c r="E446" s="169">
        <v>49157</v>
      </c>
      <c r="F446" s="156"/>
      <c r="G446" s="156">
        <v>0.785054938035007</v>
      </c>
    </row>
    <row r="447" spans="1:7" ht="15" customHeight="1">
      <c r="A447" s="166"/>
      <c r="B447" s="27" t="s">
        <v>475</v>
      </c>
      <c r="C447" s="167">
        <v>6563</v>
      </c>
      <c r="D447" s="167">
        <v>4988</v>
      </c>
      <c r="E447" s="169">
        <f>SUM(E448:E449)</f>
        <v>4988</v>
      </c>
      <c r="F447" s="156">
        <f>E447/D447</f>
        <v>1</v>
      </c>
      <c r="G447" s="156">
        <v>0.810925052836937</v>
      </c>
    </row>
    <row r="448" spans="1:7" ht="15" customHeight="1">
      <c r="A448" s="166"/>
      <c r="B448" s="27" t="s">
        <v>476</v>
      </c>
      <c r="C448" s="167"/>
      <c r="D448" s="167"/>
      <c r="E448" s="169">
        <v>4645</v>
      </c>
      <c r="F448" s="156"/>
      <c r="G448" s="156">
        <v>0.8030774550484094</v>
      </c>
    </row>
    <row r="449" spans="1:7" ht="15" customHeight="1">
      <c r="A449" s="166"/>
      <c r="B449" s="27" t="s">
        <v>477</v>
      </c>
      <c r="C449" s="167"/>
      <c r="D449" s="167"/>
      <c r="E449" s="169">
        <v>343</v>
      </c>
      <c r="F449" s="156"/>
      <c r="G449" s="156">
        <v>0.9346049046321526</v>
      </c>
    </row>
    <row r="450" spans="1:7" ht="15" customHeight="1">
      <c r="A450" s="166"/>
      <c r="B450" s="27" t="s">
        <v>478</v>
      </c>
      <c r="C450" s="167">
        <v>4947</v>
      </c>
      <c r="D450" s="167">
        <v>8644</v>
      </c>
      <c r="E450" s="169">
        <f>SUM(E451:E452)</f>
        <v>8644</v>
      </c>
      <c r="F450" s="156">
        <f>E450/D450</f>
        <v>1</v>
      </c>
      <c r="G450" s="156">
        <v>1.8321322594319627</v>
      </c>
    </row>
    <row r="451" spans="1:7" ht="15" customHeight="1">
      <c r="A451" s="166"/>
      <c r="B451" s="27" t="s">
        <v>479</v>
      </c>
      <c r="C451" s="167"/>
      <c r="D451" s="167"/>
      <c r="E451" s="169">
        <v>220</v>
      </c>
      <c r="F451" s="156"/>
      <c r="G451" s="156">
        <v>1.3924050632911393</v>
      </c>
    </row>
    <row r="452" spans="1:7" ht="15" customHeight="1">
      <c r="A452" s="166"/>
      <c r="B452" s="27" t="s">
        <v>480</v>
      </c>
      <c r="C452" s="167"/>
      <c r="D452" s="167"/>
      <c r="E452" s="169">
        <v>8424</v>
      </c>
      <c r="F452" s="156"/>
      <c r="G452" s="156">
        <v>1.8473684210526315</v>
      </c>
    </row>
    <row r="453" spans="1:7" ht="15" customHeight="1">
      <c r="A453" s="166"/>
      <c r="B453" s="27" t="s">
        <v>481</v>
      </c>
      <c r="C453" s="167"/>
      <c r="D453" s="167"/>
      <c r="E453" s="169">
        <f>SUM(E454:E455)</f>
        <v>0</v>
      </c>
      <c r="F453" s="156"/>
      <c r="G453" s="156"/>
    </row>
    <row r="454" spans="1:7" ht="15" customHeight="1">
      <c r="A454" s="166"/>
      <c r="B454" s="27" t="s">
        <v>482</v>
      </c>
      <c r="C454" s="167"/>
      <c r="D454" s="167"/>
      <c r="E454" s="169">
        <v>0</v>
      </c>
      <c r="F454" s="156"/>
      <c r="G454" s="156"/>
    </row>
    <row r="455" spans="1:7" ht="15" customHeight="1">
      <c r="A455" s="166"/>
      <c r="B455" s="27" t="s">
        <v>483</v>
      </c>
      <c r="C455" s="167"/>
      <c r="D455" s="167"/>
      <c r="E455" s="169">
        <v>0</v>
      </c>
      <c r="F455" s="156"/>
      <c r="G455" s="156"/>
    </row>
    <row r="456" spans="1:7" ht="15" customHeight="1">
      <c r="A456" s="166"/>
      <c r="B456" s="27" t="s">
        <v>484</v>
      </c>
      <c r="C456" s="167">
        <v>2554</v>
      </c>
      <c r="D456" s="167">
        <v>2273</v>
      </c>
      <c r="E456" s="169">
        <f>SUM(E457:E458)</f>
        <v>2273</v>
      </c>
      <c r="F456" s="156">
        <f>E456/D456</f>
        <v>1</v>
      </c>
      <c r="G456" s="156">
        <v>0.9361614497528831</v>
      </c>
    </row>
    <row r="457" spans="1:7" ht="15" customHeight="1">
      <c r="A457" s="166"/>
      <c r="B457" s="27" t="s">
        <v>485</v>
      </c>
      <c r="C457" s="167"/>
      <c r="D457" s="167"/>
      <c r="E457" s="169">
        <v>216</v>
      </c>
      <c r="F457" s="156"/>
      <c r="G457" s="156">
        <v>2.1176470588235294</v>
      </c>
    </row>
    <row r="458" spans="1:7" ht="15" customHeight="1">
      <c r="A458" s="166"/>
      <c r="B458" s="27" t="s">
        <v>486</v>
      </c>
      <c r="C458" s="167"/>
      <c r="D458" s="167"/>
      <c r="E458" s="169">
        <v>2057</v>
      </c>
      <c r="F458" s="156"/>
      <c r="G458" s="156">
        <v>0.8843508168529665</v>
      </c>
    </row>
    <row r="459" spans="1:7" ht="15" customHeight="1">
      <c r="A459" s="166"/>
      <c r="B459" s="27" t="s">
        <v>487</v>
      </c>
      <c r="C459" s="167">
        <v>35404</v>
      </c>
      <c r="D459" s="167">
        <v>50180</v>
      </c>
      <c r="E459" s="169">
        <f>SUM(E460:E462)</f>
        <v>50180</v>
      </c>
      <c r="F459" s="156">
        <f>E459/D459</f>
        <v>1</v>
      </c>
      <c r="G459" s="156">
        <v>4.225684210526316</v>
      </c>
    </row>
    <row r="460" spans="1:7" ht="15" customHeight="1">
      <c r="A460" s="166"/>
      <c r="B460" s="27" t="s">
        <v>488</v>
      </c>
      <c r="C460" s="167"/>
      <c r="D460" s="167"/>
      <c r="E460" s="169">
        <v>23950</v>
      </c>
      <c r="F460" s="156"/>
      <c r="G460" s="156"/>
    </row>
    <row r="461" spans="1:7" ht="15" customHeight="1">
      <c r="A461" s="166"/>
      <c r="B461" s="27" t="s">
        <v>489</v>
      </c>
      <c r="C461" s="167"/>
      <c r="D461" s="167"/>
      <c r="E461" s="169">
        <v>26230</v>
      </c>
      <c r="F461" s="156"/>
      <c r="G461" s="156"/>
    </row>
    <row r="462" spans="1:7" ht="15" customHeight="1">
      <c r="A462" s="166"/>
      <c r="B462" s="27" t="s">
        <v>490</v>
      </c>
      <c r="C462" s="167"/>
      <c r="D462" s="167"/>
      <c r="E462" s="169">
        <v>0</v>
      </c>
      <c r="F462" s="156"/>
      <c r="G462" s="156"/>
    </row>
    <row r="463" spans="1:7" ht="15" customHeight="1">
      <c r="A463" s="166"/>
      <c r="B463" s="27" t="s">
        <v>491</v>
      </c>
      <c r="C463" s="167">
        <v>257</v>
      </c>
      <c r="D463" s="167">
        <v>504</v>
      </c>
      <c r="E463" s="169">
        <f>SUM(E464:E467)</f>
        <v>504</v>
      </c>
      <c r="F463" s="156">
        <f>E463/D463</f>
        <v>1</v>
      </c>
      <c r="G463" s="156"/>
    </row>
    <row r="464" spans="1:7" ht="15" customHeight="1">
      <c r="A464" s="166"/>
      <c r="B464" s="27" t="s">
        <v>492</v>
      </c>
      <c r="C464" s="167"/>
      <c r="D464" s="167"/>
      <c r="E464" s="169">
        <v>0</v>
      </c>
      <c r="F464" s="156"/>
      <c r="G464" s="156"/>
    </row>
    <row r="465" spans="1:7" ht="15" customHeight="1">
      <c r="A465" s="166"/>
      <c r="B465" s="27" t="s">
        <v>493</v>
      </c>
      <c r="C465" s="167"/>
      <c r="D465" s="167"/>
      <c r="E465" s="169">
        <v>126</v>
      </c>
      <c r="F465" s="156"/>
      <c r="G465" s="156">
        <v>1.1559633027522935</v>
      </c>
    </row>
    <row r="466" spans="1:7" ht="15" customHeight="1">
      <c r="A466" s="166"/>
      <c r="B466" s="27" t="s">
        <v>494</v>
      </c>
      <c r="C466" s="167"/>
      <c r="D466" s="167"/>
      <c r="E466" s="169">
        <v>378</v>
      </c>
      <c r="F466" s="156"/>
      <c r="G466" s="156">
        <v>2.6619718309859155</v>
      </c>
    </row>
    <row r="467" spans="1:7" ht="15" customHeight="1">
      <c r="A467" s="166"/>
      <c r="B467" s="27" t="s">
        <v>495</v>
      </c>
      <c r="C467" s="167"/>
      <c r="D467" s="167"/>
      <c r="E467" s="169">
        <v>0</v>
      </c>
      <c r="F467" s="156"/>
      <c r="G467" s="156">
        <v>0</v>
      </c>
    </row>
    <row r="468" spans="1:7" ht="15" customHeight="1">
      <c r="A468" s="166"/>
      <c r="B468" s="27" t="s">
        <v>496</v>
      </c>
      <c r="C468" s="167">
        <v>8055</v>
      </c>
      <c r="D468" s="167">
        <v>23771</v>
      </c>
      <c r="E468" s="169">
        <f>E469</f>
        <v>23771</v>
      </c>
      <c r="F468" s="156">
        <f aca="true" t="shared" si="4" ref="F468:F471">E468/D468</f>
        <v>1</v>
      </c>
      <c r="G468" s="156">
        <v>3.0550057833183395</v>
      </c>
    </row>
    <row r="469" spans="1:7" ht="15" customHeight="1">
      <c r="A469" s="166"/>
      <c r="B469" s="27" t="s">
        <v>497</v>
      </c>
      <c r="C469" s="167"/>
      <c r="D469" s="167"/>
      <c r="E469" s="169">
        <v>23771</v>
      </c>
      <c r="F469" s="156"/>
      <c r="G469" s="156">
        <v>3.0550057833183395</v>
      </c>
    </row>
    <row r="470" spans="1:7" ht="15" customHeight="1">
      <c r="A470" s="166" t="s">
        <v>498</v>
      </c>
      <c r="B470" s="27" t="s">
        <v>26</v>
      </c>
      <c r="C470" s="167">
        <v>221883</v>
      </c>
      <c r="D470" s="167">
        <v>258438</v>
      </c>
      <c r="E470" s="168">
        <f>SUM(E471,E476,E489,E493,E505,E508,E512,E522,E527,E533,E537,E540)</f>
        <v>258438</v>
      </c>
      <c r="F470" s="156">
        <f t="shared" si="4"/>
        <v>1</v>
      </c>
      <c r="G470" s="156">
        <v>1.9988707731336819</v>
      </c>
    </row>
    <row r="471" spans="1:7" ht="15" customHeight="1">
      <c r="A471" s="166"/>
      <c r="B471" s="27" t="s">
        <v>499</v>
      </c>
      <c r="C471" s="167">
        <v>3664</v>
      </c>
      <c r="D471" s="167">
        <v>3826</v>
      </c>
      <c r="E471" s="169">
        <f>SUM(E472:E475)</f>
        <v>3826</v>
      </c>
      <c r="F471" s="156">
        <f t="shared" si="4"/>
        <v>1</v>
      </c>
      <c r="G471" s="156">
        <v>1.127948113207547</v>
      </c>
    </row>
    <row r="472" spans="1:7" ht="15" customHeight="1">
      <c r="A472" s="166"/>
      <c r="B472" s="27" t="s">
        <v>140</v>
      </c>
      <c r="C472" s="167"/>
      <c r="D472" s="167"/>
      <c r="E472" s="169">
        <v>3229</v>
      </c>
      <c r="F472" s="156"/>
      <c r="G472" s="156">
        <v>1.2305640243902438</v>
      </c>
    </row>
    <row r="473" spans="1:7" ht="15" customHeight="1">
      <c r="A473" s="166"/>
      <c r="B473" s="27" t="s">
        <v>141</v>
      </c>
      <c r="C473" s="167"/>
      <c r="D473" s="167"/>
      <c r="E473" s="169">
        <v>95</v>
      </c>
      <c r="F473" s="156"/>
      <c r="G473" s="156">
        <v>0.9134615384615384</v>
      </c>
    </row>
    <row r="474" spans="1:7" ht="15" customHeight="1">
      <c r="A474" s="166"/>
      <c r="B474" s="27" t="s">
        <v>142</v>
      </c>
      <c r="C474" s="167"/>
      <c r="D474" s="167"/>
      <c r="E474" s="169">
        <v>0</v>
      </c>
      <c r="F474" s="156"/>
      <c r="G474" s="156"/>
    </row>
    <row r="475" spans="1:7" ht="15" customHeight="1">
      <c r="A475" s="166"/>
      <c r="B475" s="27" t="s">
        <v>500</v>
      </c>
      <c r="C475" s="167"/>
      <c r="D475" s="167"/>
      <c r="E475" s="169">
        <v>502</v>
      </c>
      <c r="F475" s="156"/>
      <c r="G475" s="156">
        <v>0.7560240963855421</v>
      </c>
    </row>
    <row r="476" spans="1:7" ht="15" customHeight="1">
      <c r="A476" s="166"/>
      <c r="B476" s="27" t="s">
        <v>501</v>
      </c>
      <c r="C476" s="167">
        <v>39905</v>
      </c>
      <c r="D476" s="167">
        <v>41756</v>
      </c>
      <c r="E476" s="169">
        <f>SUM(E477:E488)</f>
        <v>41756</v>
      </c>
      <c r="F476" s="156">
        <f>E476/D476</f>
        <v>1</v>
      </c>
      <c r="G476" s="156">
        <v>0.9627187420745625</v>
      </c>
    </row>
    <row r="477" spans="1:7" ht="15" customHeight="1">
      <c r="A477" s="166"/>
      <c r="B477" s="27" t="s">
        <v>502</v>
      </c>
      <c r="C477" s="167"/>
      <c r="D477" s="167"/>
      <c r="E477" s="169">
        <v>33208</v>
      </c>
      <c r="F477" s="156"/>
      <c r="G477" s="156">
        <v>1.1314094920104938</v>
      </c>
    </row>
    <row r="478" spans="1:7" ht="15" customHeight="1">
      <c r="A478" s="166"/>
      <c r="B478" s="27" t="s">
        <v>503</v>
      </c>
      <c r="C478" s="167"/>
      <c r="D478" s="167"/>
      <c r="E478" s="169">
        <v>3067</v>
      </c>
      <c r="F478" s="156"/>
      <c r="G478" s="156">
        <v>0.5176371308016877</v>
      </c>
    </row>
    <row r="479" spans="1:7" ht="15" customHeight="1">
      <c r="A479" s="166"/>
      <c r="B479" s="27" t="s">
        <v>504</v>
      </c>
      <c r="C479" s="167"/>
      <c r="D479" s="167"/>
      <c r="E479" s="169">
        <v>0</v>
      </c>
      <c r="F479" s="156"/>
      <c r="G479" s="156"/>
    </row>
    <row r="480" spans="1:7" ht="15" customHeight="1">
      <c r="A480" s="166"/>
      <c r="B480" s="27" t="s">
        <v>505</v>
      </c>
      <c r="C480" s="167"/>
      <c r="D480" s="167"/>
      <c r="E480" s="169">
        <v>0</v>
      </c>
      <c r="F480" s="156"/>
      <c r="G480" s="156"/>
    </row>
    <row r="481" spans="1:7" ht="15" customHeight="1">
      <c r="A481" s="166"/>
      <c r="B481" s="27" t="s">
        <v>506</v>
      </c>
      <c r="C481" s="167"/>
      <c r="D481" s="167"/>
      <c r="E481" s="169">
        <v>755</v>
      </c>
      <c r="F481" s="156"/>
      <c r="G481" s="156">
        <v>1.0678925035360678</v>
      </c>
    </row>
    <row r="482" spans="1:7" ht="15" customHeight="1">
      <c r="A482" s="166"/>
      <c r="B482" s="27" t="s">
        <v>507</v>
      </c>
      <c r="C482" s="167"/>
      <c r="D482" s="167"/>
      <c r="E482" s="169">
        <v>0</v>
      </c>
      <c r="F482" s="156"/>
      <c r="G482" s="156"/>
    </row>
    <row r="483" spans="1:7" ht="15" customHeight="1">
      <c r="A483" s="166"/>
      <c r="B483" s="27" t="s">
        <v>508</v>
      </c>
      <c r="C483" s="167"/>
      <c r="D483" s="167"/>
      <c r="E483" s="169">
        <v>0</v>
      </c>
      <c r="F483" s="156"/>
      <c r="G483" s="156"/>
    </row>
    <row r="484" spans="1:7" ht="15" customHeight="1">
      <c r="A484" s="166"/>
      <c r="B484" s="27" t="s">
        <v>509</v>
      </c>
      <c r="C484" s="167"/>
      <c r="D484" s="167"/>
      <c r="E484" s="169">
        <v>0</v>
      </c>
      <c r="F484" s="156"/>
      <c r="G484" s="156"/>
    </row>
    <row r="485" spans="1:7" ht="15" customHeight="1">
      <c r="A485" s="166"/>
      <c r="B485" s="27" t="s">
        <v>510</v>
      </c>
      <c r="C485" s="167"/>
      <c r="D485" s="167"/>
      <c r="E485" s="169">
        <v>0</v>
      </c>
      <c r="F485" s="156"/>
      <c r="G485" s="156"/>
    </row>
    <row r="486" spans="1:7" ht="15" customHeight="1">
      <c r="A486" s="166"/>
      <c r="B486" s="27" t="s">
        <v>511</v>
      </c>
      <c r="C486" s="167"/>
      <c r="D486" s="167"/>
      <c r="E486" s="169">
        <v>0</v>
      </c>
      <c r="F486" s="156"/>
      <c r="G486" s="156"/>
    </row>
    <row r="487" spans="1:7" ht="15" customHeight="1">
      <c r="A487" s="166"/>
      <c r="B487" s="27" t="s">
        <v>512</v>
      </c>
      <c r="C487" s="167"/>
      <c r="D487" s="167"/>
      <c r="E487" s="169">
        <v>0</v>
      </c>
      <c r="F487" s="156"/>
      <c r="G487" s="156"/>
    </row>
    <row r="488" spans="1:7" ht="15" customHeight="1">
      <c r="A488" s="166"/>
      <c r="B488" s="27" t="s">
        <v>513</v>
      </c>
      <c r="C488" s="167"/>
      <c r="D488" s="167"/>
      <c r="E488" s="169">
        <v>4726</v>
      </c>
      <c r="F488" s="156"/>
      <c r="G488" s="156">
        <v>0.6395128552097429</v>
      </c>
    </row>
    <row r="489" spans="1:7" ht="15" customHeight="1">
      <c r="A489" s="166"/>
      <c r="B489" s="27" t="s">
        <v>514</v>
      </c>
      <c r="C489" s="167">
        <v>29281</v>
      </c>
      <c r="D489" s="167">
        <v>32879</v>
      </c>
      <c r="E489" s="169">
        <f>SUM(E490:E492)</f>
        <v>32879</v>
      </c>
      <c r="F489" s="156">
        <f>E489/D489</f>
        <v>1</v>
      </c>
      <c r="G489" s="156">
        <v>1.1757196495619524</v>
      </c>
    </row>
    <row r="490" spans="1:7" ht="15" customHeight="1">
      <c r="A490" s="166"/>
      <c r="B490" s="27" t="s">
        <v>515</v>
      </c>
      <c r="C490" s="167"/>
      <c r="D490" s="167"/>
      <c r="E490" s="169">
        <v>32</v>
      </c>
      <c r="F490" s="156"/>
      <c r="G490" s="156">
        <v>2.909090909090909</v>
      </c>
    </row>
    <row r="491" spans="1:7" ht="15" customHeight="1">
      <c r="A491" s="166"/>
      <c r="B491" s="27" t="s">
        <v>516</v>
      </c>
      <c r="C491" s="167"/>
      <c r="D491" s="167"/>
      <c r="E491" s="169">
        <v>27609</v>
      </c>
      <c r="F491" s="156"/>
      <c r="G491" s="156">
        <v>1.3373861654718078</v>
      </c>
    </row>
    <row r="492" spans="1:7" ht="15" customHeight="1">
      <c r="A492" s="166"/>
      <c r="B492" s="27" t="s">
        <v>517</v>
      </c>
      <c r="C492" s="167"/>
      <c r="D492" s="167"/>
      <c r="E492" s="169">
        <v>5238</v>
      </c>
      <c r="F492" s="156"/>
      <c r="G492" s="156">
        <v>0.7165526675786593</v>
      </c>
    </row>
    <row r="493" spans="1:7" ht="15" customHeight="1">
      <c r="A493" s="166"/>
      <c r="B493" s="27" t="s">
        <v>518</v>
      </c>
      <c r="C493" s="167">
        <v>27812</v>
      </c>
      <c r="D493" s="167">
        <v>32520</v>
      </c>
      <c r="E493" s="169">
        <f>SUM(E494:E504)</f>
        <v>32520</v>
      </c>
      <c r="F493" s="156">
        <f>E493/D493</f>
        <v>1</v>
      </c>
      <c r="G493" s="156">
        <v>1.2274013964899038</v>
      </c>
    </row>
    <row r="494" spans="1:7" ht="15" customHeight="1">
      <c r="A494" s="166"/>
      <c r="B494" s="27" t="s">
        <v>519</v>
      </c>
      <c r="C494" s="167"/>
      <c r="D494" s="167"/>
      <c r="E494" s="169">
        <v>5277</v>
      </c>
      <c r="F494" s="156"/>
      <c r="G494" s="156">
        <v>1.0952677459526774</v>
      </c>
    </row>
    <row r="495" spans="1:7" ht="15" customHeight="1">
      <c r="A495" s="166"/>
      <c r="B495" s="27" t="s">
        <v>520</v>
      </c>
      <c r="C495" s="167"/>
      <c r="D495" s="167"/>
      <c r="E495" s="169">
        <v>510</v>
      </c>
      <c r="F495" s="156"/>
      <c r="G495" s="156">
        <v>1.2623762376237624</v>
      </c>
    </row>
    <row r="496" spans="1:7" ht="15" customHeight="1">
      <c r="A496" s="166"/>
      <c r="B496" s="27" t="s">
        <v>521</v>
      </c>
      <c r="C496" s="167"/>
      <c r="D496" s="167"/>
      <c r="E496" s="169">
        <v>5816</v>
      </c>
      <c r="F496" s="156"/>
      <c r="G496" s="156">
        <v>2.0778849589138977</v>
      </c>
    </row>
    <row r="497" spans="1:7" ht="15" customHeight="1">
      <c r="A497" s="166"/>
      <c r="B497" s="27" t="s">
        <v>522</v>
      </c>
      <c r="C497" s="167"/>
      <c r="D497" s="167"/>
      <c r="E497" s="169">
        <v>0</v>
      </c>
      <c r="F497" s="156"/>
      <c r="G497" s="156"/>
    </row>
    <row r="498" spans="1:7" ht="15" customHeight="1">
      <c r="A498" s="166"/>
      <c r="B498" s="27" t="s">
        <v>523</v>
      </c>
      <c r="C498" s="167"/>
      <c r="D498" s="167"/>
      <c r="E498" s="169">
        <v>199</v>
      </c>
      <c r="F498" s="156"/>
      <c r="G498" s="156">
        <v>1.7456140350877194</v>
      </c>
    </row>
    <row r="499" spans="1:7" ht="15" customHeight="1">
      <c r="A499" s="166"/>
      <c r="B499" s="27" t="s">
        <v>524</v>
      </c>
      <c r="C499" s="167"/>
      <c r="D499" s="167"/>
      <c r="E499" s="169">
        <v>999</v>
      </c>
      <c r="F499" s="156"/>
      <c r="G499" s="156">
        <v>0.8983812949640287</v>
      </c>
    </row>
    <row r="500" spans="1:7" ht="15" customHeight="1">
      <c r="A500" s="166"/>
      <c r="B500" s="27" t="s">
        <v>525</v>
      </c>
      <c r="C500" s="167"/>
      <c r="D500" s="167"/>
      <c r="E500" s="169">
        <v>0</v>
      </c>
      <c r="F500" s="156"/>
      <c r="G500" s="156"/>
    </row>
    <row r="501" spans="1:7" ht="15" customHeight="1">
      <c r="A501" s="166"/>
      <c r="B501" s="27" t="s">
        <v>526</v>
      </c>
      <c r="C501" s="167"/>
      <c r="D501" s="167"/>
      <c r="E501" s="169">
        <v>12544</v>
      </c>
      <c r="F501" s="156"/>
      <c r="G501" s="156">
        <v>1.1016070958110125</v>
      </c>
    </row>
    <row r="502" spans="1:7" ht="15" customHeight="1">
      <c r="A502" s="166"/>
      <c r="B502" s="27" t="s">
        <v>527</v>
      </c>
      <c r="C502" s="167"/>
      <c r="D502" s="167"/>
      <c r="E502" s="169">
        <v>6985</v>
      </c>
      <c r="F502" s="156"/>
      <c r="G502" s="156">
        <v>1.2222222222222223</v>
      </c>
    </row>
    <row r="503" spans="1:7" ht="15" customHeight="1">
      <c r="A503" s="166"/>
      <c r="B503" s="27" t="s">
        <v>528</v>
      </c>
      <c r="C503" s="167"/>
      <c r="D503" s="167"/>
      <c r="E503" s="169">
        <v>162</v>
      </c>
      <c r="F503" s="156"/>
      <c r="G503" s="156">
        <v>1.7608695652173914</v>
      </c>
    </row>
    <row r="504" spans="1:7" ht="15" customHeight="1">
      <c r="A504" s="166"/>
      <c r="B504" s="27" t="s">
        <v>529</v>
      </c>
      <c r="C504" s="167"/>
      <c r="D504" s="167"/>
      <c r="E504" s="169">
        <v>28</v>
      </c>
      <c r="F504" s="156"/>
      <c r="G504" s="156">
        <v>0.5185185185185185</v>
      </c>
    </row>
    <row r="505" spans="1:7" ht="15" customHeight="1">
      <c r="A505" s="166"/>
      <c r="B505" s="27" t="s">
        <v>530</v>
      </c>
      <c r="C505" s="167">
        <v>426</v>
      </c>
      <c r="D505" s="167">
        <v>467</v>
      </c>
      <c r="E505" s="169">
        <f>SUM(E506:E507)</f>
        <v>467</v>
      </c>
      <c r="F505" s="156">
        <f>E505/D505</f>
        <v>1</v>
      </c>
      <c r="G505" s="156">
        <v>1.2036082474226804</v>
      </c>
    </row>
    <row r="506" spans="1:7" ht="15" customHeight="1">
      <c r="A506" s="166"/>
      <c r="B506" s="27" t="s">
        <v>531</v>
      </c>
      <c r="C506" s="167"/>
      <c r="D506" s="167"/>
      <c r="E506" s="169">
        <v>454</v>
      </c>
      <c r="F506" s="156"/>
      <c r="G506" s="156">
        <v>1.1761658031088082</v>
      </c>
    </row>
    <row r="507" spans="1:7" ht="15" customHeight="1">
      <c r="A507" s="166"/>
      <c r="B507" s="27" t="s">
        <v>532</v>
      </c>
      <c r="C507" s="167"/>
      <c r="D507" s="167"/>
      <c r="E507" s="169">
        <v>13</v>
      </c>
      <c r="F507" s="156"/>
      <c r="G507" s="156">
        <v>6.5</v>
      </c>
    </row>
    <row r="508" spans="1:7" ht="15" customHeight="1">
      <c r="A508" s="166"/>
      <c r="B508" s="27" t="s">
        <v>533</v>
      </c>
      <c r="C508" s="167">
        <v>7341</v>
      </c>
      <c r="D508" s="167">
        <v>5648</v>
      </c>
      <c r="E508" s="169">
        <f>SUM(E509:E511)</f>
        <v>5648</v>
      </c>
      <c r="F508" s="156">
        <f>E508/D508</f>
        <v>1</v>
      </c>
      <c r="G508" s="156">
        <v>0.8037569375266828</v>
      </c>
    </row>
    <row r="509" spans="1:7" ht="15" customHeight="1">
      <c r="A509" s="166"/>
      <c r="B509" s="27" t="s">
        <v>534</v>
      </c>
      <c r="C509" s="167"/>
      <c r="D509" s="167"/>
      <c r="E509" s="169">
        <v>582</v>
      </c>
      <c r="F509" s="156"/>
      <c r="G509" s="156">
        <v>0.3518742442563482</v>
      </c>
    </row>
    <row r="510" spans="1:7" ht="15" customHeight="1">
      <c r="A510" s="166"/>
      <c r="B510" s="27" t="s">
        <v>535</v>
      </c>
      <c r="C510" s="167"/>
      <c r="D510" s="167"/>
      <c r="E510" s="169">
        <v>65</v>
      </c>
      <c r="F510" s="156"/>
      <c r="G510" s="156">
        <v>0.23049645390070922</v>
      </c>
    </row>
    <row r="511" spans="1:7" ht="15" customHeight="1">
      <c r="A511" s="166"/>
      <c r="B511" s="27" t="s">
        <v>536</v>
      </c>
      <c r="C511" s="167"/>
      <c r="D511" s="167"/>
      <c r="E511" s="169">
        <v>5001</v>
      </c>
      <c r="F511" s="156"/>
      <c r="G511" s="156">
        <v>0.9823217442545669</v>
      </c>
    </row>
    <row r="512" spans="1:7" ht="15" customHeight="1">
      <c r="A512" s="166"/>
      <c r="B512" s="27" t="s">
        <v>537</v>
      </c>
      <c r="C512" s="167">
        <v>4113</v>
      </c>
      <c r="D512" s="167">
        <v>4637</v>
      </c>
      <c r="E512" s="169">
        <f>SUM(E513:E521)</f>
        <v>4637</v>
      </c>
      <c r="F512" s="156">
        <f>E512/D512</f>
        <v>1</v>
      </c>
      <c r="G512" s="156">
        <v>1.1807995925642985</v>
      </c>
    </row>
    <row r="513" spans="1:7" ht="15" customHeight="1">
      <c r="A513" s="166"/>
      <c r="B513" s="27" t="s">
        <v>140</v>
      </c>
      <c r="C513" s="167"/>
      <c r="D513" s="167"/>
      <c r="E513" s="169">
        <v>2133</v>
      </c>
      <c r="F513" s="156"/>
      <c r="G513" s="156">
        <v>1.1706915477497255</v>
      </c>
    </row>
    <row r="514" spans="1:7" ht="15" customHeight="1">
      <c r="A514" s="166"/>
      <c r="B514" s="27" t="s">
        <v>141</v>
      </c>
      <c r="C514" s="167"/>
      <c r="D514" s="167"/>
      <c r="E514" s="169">
        <v>8</v>
      </c>
      <c r="F514" s="156"/>
      <c r="G514" s="156">
        <v>0.7272727272727273</v>
      </c>
    </row>
    <row r="515" spans="1:7" ht="15" customHeight="1">
      <c r="A515" s="166"/>
      <c r="B515" s="27" t="s">
        <v>142</v>
      </c>
      <c r="C515" s="167"/>
      <c r="D515" s="167"/>
      <c r="E515" s="169">
        <v>0</v>
      </c>
      <c r="F515" s="156"/>
      <c r="G515" s="156"/>
    </row>
    <row r="516" spans="1:7" ht="15" customHeight="1">
      <c r="A516" s="166"/>
      <c r="B516" s="27" t="s">
        <v>538</v>
      </c>
      <c r="C516" s="167"/>
      <c r="D516" s="167"/>
      <c r="E516" s="169">
        <v>55</v>
      </c>
      <c r="F516" s="156"/>
      <c r="G516" s="156">
        <v>1.5714285714285714</v>
      </c>
    </row>
    <row r="517" spans="1:7" ht="15" customHeight="1">
      <c r="A517" s="166"/>
      <c r="B517" s="27" t="s">
        <v>539</v>
      </c>
      <c r="C517" s="167"/>
      <c r="D517" s="167"/>
      <c r="E517" s="169">
        <v>7</v>
      </c>
      <c r="F517" s="156"/>
      <c r="G517" s="156">
        <v>1.75</v>
      </c>
    </row>
    <row r="518" spans="1:7" ht="15" customHeight="1">
      <c r="A518" s="166"/>
      <c r="B518" s="27" t="s">
        <v>540</v>
      </c>
      <c r="C518" s="167"/>
      <c r="D518" s="167"/>
      <c r="E518" s="169">
        <v>2</v>
      </c>
      <c r="F518" s="156"/>
      <c r="G518" s="156">
        <v>0.3333333333333333</v>
      </c>
    </row>
    <row r="519" spans="1:7" ht="15" customHeight="1">
      <c r="A519" s="166"/>
      <c r="B519" s="27" t="s">
        <v>541</v>
      </c>
      <c r="C519" s="167"/>
      <c r="D519" s="167"/>
      <c r="E519" s="169">
        <v>1522</v>
      </c>
      <c r="F519" s="156"/>
      <c r="G519" s="156">
        <v>1.0046204620462047</v>
      </c>
    </row>
    <row r="520" spans="1:7" ht="15" customHeight="1">
      <c r="A520" s="166"/>
      <c r="B520" s="27" t="s">
        <v>149</v>
      </c>
      <c r="C520" s="167"/>
      <c r="D520" s="167"/>
      <c r="E520" s="169">
        <v>402</v>
      </c>
      <c r="F520" s="156"/>
      <c r="G520" s="156">
        <v>1.3535353535353536</v>
      </c>
    </row>
    <row r="521" spans="1:7" ht="15" customHeight="1">
      <c r="A521" s="166"/>
      <c r="B521" s="27" t="s">
        <v>542</v>
      </c>
      <c r="C521" s="167"/>
      <c r="D521" s="167"/>
      <c r="E521" s="169">
        <v>508</v>
      </c>
      <c r="F521" s="156"/>
      <c r="G521" s="156">
        <v>2.1434599156118144</v>
      </c>
    </row>
    <row r="522" spans="1:7" ht="15" customHeight="1">
      <c r="A522" s="166"/>
      <c r="B522" s="27" t="s">
        <v>543</v>
      </c>
      <c r="C522" s="167">
        <v>24034</v>
      </c>
      <c r="D522" s="167">
        <v>32238</v>
      </c>
      <c r="E522" s="169">
        <f>SUM(E523:E526)</f>
        <v>32238</v>
      </c>
      <c r="F522" s="156">
        <f>E522/D522</f>
        <v>1</v>
      </c>
      <c r="G522" s="156">
        <v>1.1649622375600766</v>
      </c>
    </row>
    <row r="523" spans="1:7" ht="15" customHeight="1">
      <c r="A523" s="166"/>
      <c r="B523" s="27" t="s">
        <v>544</v>
      </c>
      <c r="C523" s="167"/>
      <c r="D523" s="167"/>
      <c r="E523" s="169">
        <v>11059</v>
      </c>
      <c r="F523" s="156"/>
      <c r="G523" s="156">
        <v>1.0990856688531108</v>
      </c>
    </row>
    <row r="524" spans="1:7" ht="15" customHeight="1">
      <c r="A524" s="166"/>
      <c r="B524" s="27" t="s">
        <v>545</v>
      </c>
      <c r="C524" s="167"/>
      <c r="D524" s="167"/>
      <c r="E524" s="169">
        <v>20003</v>
      </c>
      <c r="F524" s="156"/>
      <c r="G524" s="156">
        <v>1.3909324803560252</v>
      </c>
    </row>
    <row r="525" spans="1:7" ht="15" customHeight="1">
      <c r="A525" s="166"/>
      <c r="B525" s="27" t="s">
        <v>546</v>
      </c>
      <c r="C525" s="167"/>
      <c r="D525" s="167"/>
      <c r="E525" s="169">
        <v>713</v>
      </c>
      <c r="F525" s="156"/>
      <c r="G525" s="156">
        <v>0.4046538024971623</v>
      </c>
    </row>
    <row r="526" spans="1:7" ht="15" customHeight="1">
      <c r="A526" s="166"/>
      <c r="B526" s="27" t="s">
        <v>547</v>
      </c>
      <c r="C526" s="167"/>
      <c r="D526" s="167"/>
      <c r="E526" s="169">
        <v>463</v>
      </c>
      <c r="F526" s="156"/>
      <c r="G526" s="156">
        <v>0.31539509536784743</v>
      </c>
    </row>
    <row r="527" spans="1:7" ht="15" customHeight="1">
      <c r="A527" s="166"/>
      <c r="B527" s="27" t="s">
        <v>548</v>
      </c>
      <c r="C527" s="167">
        <v>79140</v>
      </c>
      <c r="D527" s="167">
        <v>93342</v>
      </c>
      <c r="E527" s="169">
        <f>SUM(E528:E532)</f>
        <v>93342</v>
      </c>
      <c r="F527" s="156">
        <f>E527/D527</f>
        <v>1</v>
      </c>
      <c r="G527" s="156"/>
    </row>
    <row r="528" spans="1:7" ht="15" customHeight="1">
      <c r="A528" s="166"/>
      <c r="B528" s="27" t="s">
        <v>549</v>
      </c>
      <c r="C528" s="167"/>
      <c r="D528" s="167"/>
      <c r="E528" s="169">
        <v>0</v>
      </c>
      <c r="F528" s="156"/>
      <c r="G528" s="156"/>
    </row>
    <row r="529" spans="1:7" ht="15" customHeight="1">
      <c r="A529" s="166"/>
      <c r="B529" s="27" t="s">
        <v>550</v>
      </c>
      <c r="C529" s="167"/>
      <c r="D529" s="167"/>
      <c r="E529" s="169">
        <v>92808</v>
      </c>
      <c r="F529" s="156"/>
      <c r="G529" s="156"/>
    </row>
    <row r="530" spans="1:7" ht="15" customHeight="1">
      <c r="A530" s="166"/>
      <c r="B530" s="27" t="s">
        <v>551</v>
      </c>
      <c r="C530" s="167"/>
      <c r="D530" s="167"/>
      <c r="E530" s="169">
        <v>0</v>
      </c>
      <c r="F530" s="156"/>
      <c r="G530" s="156">
        <v>0</v>
      </c>
    </row>
    <row r="531" spans="1:7" ht="15" customHeight="1">
      <c r="A531" s="166"/>
      <c r="B531" s="27" t="s">
        <v>552</v>
      </c>
      <c r="C531" s="167"/>
      <c r="D531" s="167"/>
      <c r="E531" s="169">
        <v>149</v>
      </c>
      <c r="F531" s="156"/>
      <c r="G531" s="156">
        <v>0.016550038875930245</v>
      </c>
    </row>
    <row r="532" spans="1:7" ht="15" customHeight="1">
      <c r="A532" s="166"/>
      <c r="B532" s="27" t="s">
        <v>553</v>
      </c>
      <c r="C532" s="167"/>
      <c r="D532" s="167"/>
      <c r="E532" s="169">
        <v>385</v>
      </c>
      <c r="F532" s="156"/>
      <c r="G532" s="156"/>
    </row>
    <row r="533" spans="1:7" ht="15" customHeight="1">
      <c r="A533" s="166"/>
      <c r="B533" s="27" t="s">
        <v>554</v>
      </c>
      <c r="C533" s="167">
        <v>5033</v>
      </c>
      <c r="D533" s="167">
        <v>8283</v>
      </c>
      <c r="E533" s="169">
        <f>SUM(E534:E536)</f>
        <v>8283</v>
      </c>
      <c r="F533" s="156">
        <f>E533/D533</f>
        <v>1</v>
      </c>
      <c r="G533" s="156">
        <v>1.4046125148380533</v>
      </c>
    </row>
    <row r="534" spans="1:7" ht="15" customHeight="1">
      <c r="A534" s="166"/>
      <c r="B534" s="27" t="s">
        <v>555</v>
      </c>
      <c r="C534" s="167"/>
      <c r="D534" s="167"/>
      <c r="E534" s="169">
        <v>5615</v>
      </c>
      <c r="F534" s="156"/>
      <c r="G534" s="156">
        <v>0.9960972148305837</v>
      </c>
    </row>
    <row r="535" spans="1:7" ht="15" customHeight="1">
      <c r="A535" s="166"/>
      <c r="B535" s="27" t="s">
        <v>556</v>
      </c>
      <c r="C535" s="167"/>
      <c r="D535" s="167"/>
      <c r="E535" s="169">
        <v>216</v>
      </c>
      <c r="F535" s="156"/>
      <c r="G535" s="156">
        <v>0.8307692307692308</v>
      </c>
    </row>
    <row r="536" spans="1:7" ht="15" customHeight="1">
      <c r="A536" s="166"/>
      <c r="B536" s="27" t="s">
        <v>557</v>
      </c>
      <c r="C536" s="167"/>
      <c r="D536" s="167"/>
      <c r="E536" s="169">
        <v>2452</v>
      </c>
      <c r="F536" s="156"/>
      <c r="G536" s="156"/>
    </row>
    <row r="537" spans="1:7" ht="15" customHeight="1">
      <c r="A537" s="166"/>
      <c r="B537" s="27" t="s">
        <v>558</v>
      </c>
      <c r="C537" s="167">
        <v>534</v>
      </c>
      <c r="D537" s="167">
        <v>453</v>
      </c>
      <c r="E537" s="169">
        <f>SUM(E538:E539)</f>
        <v>453</v>
      </c>
      <c r="F537" s="156">
        <f aca="true" t="shared" si="5" ref="F537:F542">E537/D537</f>
        <v>1</v>
      </c>
      <c r="G537" s="156">
        <v>0.9226069246435845</v>
      </c>
    </row>
    <row r="538" spans="1:7" ht="15" customHeight="1">
      <c r="A538" s="166"/>
      <c r="B538" s="27" t="s">
        <v>559</v>
      </c>
      <c r="C538" s="167"/>
      <c r="D538" s="167"/>
      <c r="E538" s="169">
        <v>438</v>
      </c>
      <c r="F538" s="156"/>
      <c r="G538" s="156">
        <v>0.8920570264765784</v>
      </c>
    </row>
    <row r="539" spans="1:7" ht="15" customHeight="1">
      <c r="A539" s="166"/>
      <c r="B539" s="27" t="s">
        <v>560</v>
      </c>
      <c r="C539" s="167"/>
      <c r="D539" s="167"/>
      <c r="E539" s="169">
        <v>15</v>
      </c>
      <c r="F539" s="156"/>
      <c r="G539" s="156"/>
    </row>
    <row r="540" spans="1:7" ht="15" customHeight="1">
      <c r="A540" s="166"/>
      <c r="B540" s="27" t="s">
        <v>561</v>
      </c>
      <c r="C540" s="167">
        <v>600</v>
      </c>
      <c r="D540" s="167">
        <v>2389</v>
      </c>
      <c r="E540" s="169">
        <f>E541</f>
        <v>2389</v>
      </c>
      <c r="F540" s="156">
        <f t="shared" si="5"/>
        <v>1</v>
      </c>
      <c r="G540" s="156">
        <v>4.296762589928058</v>
      </c>
    </row>
    <row r="541" spans="1:7" ht="15" customHeight="1">
      <c r="A541" s="166"/>
      <c r="B541" s="27" t="s">
        <v>562</v>
      </c>
      <c r="C541" s="167"/>
      <c r="D541" s="167"/>
      <c r="E541" s="169">
        <v>2389</v>
      </c>
      <c r="F541" s="156"/>
      <c r="G541" s="156">
        <v>4.296762589928058</v>
      </c>
    </row>
    <row r="542" spans="1:7" ht="15" customHeight="1">
      <c r="A542" s="166" t="s">
        <v>563</v>
      </c>
      <c r="B542" s="27" t="s">
        <v>28</v>
      </c>
      <c r="C542" s="167">
        <v>73095</v>
      </c>
      <c r="D542" s="167">
        <v>97360</v>
      </c>
      <c r="E542" s="168">
        <v>97358</v>
      </c>
      <c r="F542" s="156">
        <f t="shared" si="5"/>
        <v>0.9999794576828266</v>
      </c>
      <c r="G542" s="156">
        <v>2.1027645788336935</v>
      </c>
    </row>
    <row r="543" spans="1:7" ht="15" customHeight="1">
      <c r="A543" s="166"/>
      <c r="B543" s="27" t="s">
        <v>564</v>
      </c>
      <c r="C543" s="167"/>
      <c r="D543" s="167"/>
      <c r="E543" s="169">
        <f>SUM(E544:E551)</f>
        <v>2308</v>
      </c>
      <c r="F543" s="156"/>
      <c r="G543" s="156">
        <v>1.006980802792321</v>
      </c>
    </row>
    <row r="544" spans="1:7" ht="15" customHeight="1">
      <c r="A544" s="166"/>
      <c r="B544" s="27" t="s">
        <v>140</v>
      </c>
      <c r="C544" s="167"/>
      <c r="D544" s="167"/>
      <c r="E544" s="169">
        <v>1862</v>
      </c>
      <c r="F544" s="156"/>
      <c r="G544" s="156">
        <v>1.2868002764340014</v>
      </c>
    </row>
    <row r="545" spans="1:7" ht="15" customHeight="1">
      <c r="A545" s="166"/>
      <c r="B545" s="27" t="s">
        <v>141</v>
      </c>
      <c r="C545" s="167"/>
      <c r="D545" s="167"/>
      <c r="E545" s="169">
        <v>31</v>
      </c>
      <c r="F545" s="156"/>
      <c r="G545" s="156">
        <v>1.0333333333333334</v>
      </c>
    </row>
    <row r="546" spans="1:7" ht="15" customHeight="1">
      <c r="A546" s="166"/>
      <c r="B546" s="27" t="s">
        <v>142</v>
      </c>
      <c r="C546" s="167"/>
      <c r="D546" s="167"/>
      <c r="E546" s="169">
        <v>0</v>
      </c>
      <c r="F546" s="156"/>
      <c r="G546" s="156"/>
    </row>
    <row r="547" spans="1:7" ht="15" customHeight="1">
      <c r="A547" s="166"/>
      <c r="B547" s="27" t="s">
        <v>565</v>
      </c>
      <c r="C547" s="167"/>
      <c r="D547" s="167"/>
      <c r="E547" s="169">
        <v>5</v>
      </c>
      <c r="F547" s="156"/>
      <c r="G547" s="156">
        <v>0.1724137931034483</v>
      </c>
    </row>
    <row r="548" spans="1:7" ht="15" customHeight="1">
      <c r="A548" s="166"/>
      <c r="B548" s="27" t="s">
        <v>566</v>
      </c>
      <c r="C548" s="167"/>
      <c r="D548" s="167"/>
      <c r="E548" s="169">
        <v>0</v>
      </c>
      <c r="F548" s="156"/>
      <c r="G548" s="156">
        <v>0</v>
      </c>
    </row>
    <row r="549" spans="1:7" ht="15" customHeight="1">
      <c r="A549" s="166"/>
      <c r="B549" s="27" t="s">
        <v>567</v>
      </c>
      <c r="C549" s="167"/>
      <c r="D549" s="167"/>
      <c r="E549" s="169">
        <v>0</v>
      </c>
      <c r="F549" s="156"/>
      <c r="G549" s="156"/>
    </row>
    <row r="550" spans="1:7" ht="15" customHeight="1">
      <c r="A550" s="166"/>
      <c r="B550" s="27" t="s">
        <v>568</v>
      </c>
      <c r="C550" s="167"/>
      <c r="D550" s="167"/>
      <c r="E550" s="169">
        <v>0</v>
      </c>
      <c r="F550" s="156"/>
      <c r="G550" s="156">
        <v>0</v>
      </c>
    </row>
    <row r="551" spans="1:7" ht="15" customHeight="1">
      <c r="A551" s="166"/>
      <c r="B551" s="27" t="s">
        <v>569</v>
      </c>
      <c r="C551" s="167"/>
      <c r="D551" s="167"/>
      <c r="E551" s="169">
        <v>410</v>
      </c>
      <c r="F551" s="156"/>
      <c r="G551" s="156">
        <v>0.5503355704697986</v>
      </c>
    </row>
    <row r="552" spans="1:7" ht="15" customHeight="1">
      <c r="A552" s="166"/>
      <c r="B552" s="27" t="s">
        <v>570</v>
      </c>
      <c r="C552" s="167">
        <v>214</v>
      </c>
      <c r="D552" s="167">
        <v>73</v>
      </c>
      <c r="E552" s="168">
        <f>SUM(E553:E555)</f>
        <v>73</v>
      </c>
      <c r="F552" s="156">
        <f>E552/D552</f>
        <v>1</v>
      </c>
      <c r="G552" s="156">
        <v>0.35784313725490197</v>
      </c>
    </row>
    <row r="553" spans="1:7" ht="15" customHeight="1">
      <c r="A553" s="166"/>
      <c r="B553" s="27" t="s">
        <v>571</v>
      </c>
      <c r="C553" s="167"/>
      <c r="D553" s="167"/>
      <c r="E553" s="169">
        <v>0</v>
      </c>
      <c r="F553" s="156"/>
      <c r="G553" s="156"/>
    </row>
    <row r="554" spans="1:7" ht="15" customHeight="1">
      <c r="A554" s="166"/>
      <c r="B554" s="27" t="s">
        <v>572</v>
      </c>
      <c r="C554" s="167"/>
      <c r="D554" s="167"/>
      <c r="E554" s="169">
        <v>0</v>
      </c>
      <c r="F554" s="156"/>
      <c r="G554" s="156"/>
    </row>
    <row r="555" spans="1:7" ht="15" customHeight="1">
      <c r="A555" s="166"/>
      <c r="B555" s="27" t="s">
        <v>573</v>
      </c>
      <c r="C555" s="167"/>
      <c r="D555" s="167"/>
      <c r="E555" s="169">
        <v>73</v>
      </c>
      <c r="F555" s="156"/>
      <c r="G555" s="156">
        <v>0.35784313725490197</v>
      </c>
    </row>
    <row r="556" spans="1:7" ht="15" customHeight="1">
      <c r="A556" s="166"/>
      <c r="B556" s="27" t="s">
        <v>574</v>
      </c>
      <c r="C556" s="167">
        <v>2328</v>
      </c>
      <c r="D556" s="167">
        <v>3783</v>
      </c>
      <c r="E556" s="168">
        <v>3781</v>
      </c>
      <c r="F556" s="156">
        <f>E556/D556</f>
        <v>0.9994713190589479</v>
      </c>
      <c r="G556" s="156">
        <v>1.6849376114081998</v>
      </c>
    </row>
    <row r="557" spans="1:7" ht="15" customHeight="1">
      <c r="A557" s="166"/>
      <c r="B557" s="27" t="s">
        <v>575</v>
      </c>
      <c r="C557" s="167"/>
      <c r="D557" s="167"/>
      <c r="E557" s="169">
        <v>0</v>
      </c>
      <c r="F557" s="156"/>
      <c r="G557" s="156"/>
    </row>
    <row r="558" spans="1:7" ht="15" customHeight="1">
      <c r="A558" s="166"/>
      <c r="B558" s="27" t="s">
        <v>576</v>
      </c>
      <c r="C558" s="167"/>
      <c r="D558" s="167"/>
      <c r="E558" s="169">
        <v>3421</v>
      </c>
      <c r="F558" s="156"/>
      <c r="G558" s="156">
        <v>2.8942470389170896</v>
      </c>
    </row>
    <row r="559" spans="1:7" ht="15" customHeight="1">
      <c r="A559" s="166"/>
      <c r="B559" s="27" t="s">
        <v>577</v>
      </c>
      <c r="C559" s="167"/>
      <c r="D559" s="167"/>
      <c r="E559" s="169">
        <v>0</v>
      </c>
      <c r="F559" s="156"/>
      <c r="G559" s="156"/>
    </row>
    <row r="560" spans="1:7" ht="15" customHeight="1">
      <c r="A560" s="166"/>
      <c r="B560" s="27" t="s">
        <v>578</v>
      </c>
      <c r="C560" s="167"/>
      <c r="D560" s="167"/>
      <c r="E560" s="169">
        <v>289</v>
      </c>
      <c r="F560" s="156"/>
      <c r="G560" s="156">
        <v>1.0034722222222223</v>
      </c>
    </row>
    <row r="561" spans="1:7" ht="15" customHeight="1">
      <c r="A561" s="166"/>
      <c r="B561" s="27" t="s">
        <v>579</v>
      </c>
      <c r="C561" s="167"/>
      <c r="D561" s="167"/>
      <c r="E561" s="169">
        <v>15</v>
      </c>
      <c r="F561" s="156"/>
      <c r="G561" s="156">
        <v>1</v>
      </c>
    </row>
    <row r="562" spans="1:7" ht="15" customHeight="1">
      <c r="A562" s="166"/>
      <c r="B562" s="27" t="s">
        <v>580</v>
      </c>
      <c r="C562" s="167"/>
      <c r="D562" s="167"/>
      <c r="E562" s="171"/>
      <c r="F562" s="156"/>
      <c r="G562" s="156"/>
    </row>
    <row r="563" spans="1:7" ht="15" customHeight="1">
      <c r="A563" s="166"/>
      <c r="B563" s="27" t="s">
        <v>581</v>
      </c>
      <c r="C563" s="167"/>
      <c r="D563" s="167"/>
      <c r="E563" s="168">
        <v>56</v>
      </c>
      <c r="F563" s="156"/>
      <c r="G563" s="156">
        <v>0.509090909090909</v>
      </c>
    </row>
    <row r="564" spans="1:7" ht="15" customHeight="1">
      <c r="A564" s="166"/>
      <c r="B564" s="27" t="s">
        <v>582</v>
      </c>
      <c r="C564" s="167">
        <v>5663</v>
      </c>
      <c r="D564" s="167">
        <v>13393</v>
      </c>
      <c r="E564" s="168">
        <f>SUM(E565:E569)</f>
        <v>13393</v>
      </c>
      <c r="F564" s="156">
        <f>E564/D564</f>
        <v>1</v>
      </c>
      <c r="G564" s="156">
        <v>2.552019817073171</v>
      </c>
    </row>
    <row r="565" spans="1:7" ht="15" customHeight="1">
      <c r="A565" s="166"/>
      <c r="B565" s="27" t="s">
        <v>583</v>
      </c>
      <c r="C565" s="167"/>
      <c r="D565" s="167"/>
      <c r="E565" s="169">
        <v>2271</v>
      </c>
      <c r="F565" s="156"/>
      <c r="G565" s="156">
        <v>1.8784119106699753</v>
      </c>
    </row>
    <row r="566" spans="1:7" ht="15" customHeight="1">
      <c r="A566" s="166"/>
      <c r="B566" s="27" t="s">
        <v>584</v>
      </c>
      <c r="C566" s="167"/>
      <c r="D566" s="167"/>
      <c r="E566" s="169">
        <v>9353</v>
      </c>
      <c r="F566" s="156"/>
      <c r="G566" s="156">
        <v>3.5227871939736346</v>
      </c>
    </row>
    <row r="567" spans="1:7" ht="15" customHeight="1">
      <c r="A567" s="166"/>
      <c r="B567" s="27" t="s">
        <v>585</v>
      </c>
      <c r="C567" s="167"/>
      <c r="D567" s="167"/>
      <c r="E567" s="169">
        <v>0</v>
      </c>
      <c r="F567" s="156"/>
      <c r="G567" s="156"/>
    </row>
    <row r="568" spans="1:7" ht="15" customHeight="1">
      <c r="A568" s="166"/>
      <c r="B568" s="27" t="s">
        <v>586</v>
      </c>
      <c r="C568" s="167"/>
      <c r="D568" s="167"/>
      <c r="E568" s="169">
        <v>50</v>
      </c>
      <c r="F568" s="156"/>
      <c r="G568" s="156"/>
    </row>
    <row r="569" spans="1:7" ht="15" customHeight="1">
      <c r="A569" s="166"/>
      <c r="B569" s="27" t="s">
        <v>587</v>
      </c>
      <c r="C569" s="167"/>
      <c r="D569" s="167"/>
      <c r="E569" s="169">
        <v>1719</v>
      </c>
      <c r="F569" s="156"/>
      <c r="G569" s="156">
        <v>1.2420520231213872</v>
      </c>
    </row>
    <row r="570" spans="1:7" ht="15" customHeight="1">
      <c r="A570" s="166"/>
      <c r="B570" s="27" t="s">
        <v>588</v>
      </c>
      <c r="C570" s="167">
        <v>13637</v>
      </c>
      <c r="D570" s="167">
        <v>9713</v>
      </c>
      <c r="E570" s="169">
        <f>SUM(E571:E575)</f>
        <v>9713</v>
      </c>
      <c r="F570" s="156">
        <f>E570/D570</f>
        <v>1</v>
      </c>
      <c r="G570" s="156">
        <v>0.8223689780712895</v>
      </c>
    </row>
    <row r="571" spans="1:7" ht="15" customHeight="1">
      <c r="A571" s="166"/>
      <c r="B571" s="27" t="s">
        <v>589</v>
      </c>
      <c r="C571" s="167"/>
      <c r="D571" s="167"/>
      <c r="E571" s="169">
        <v>9473</v>
      </c>
      <c r="F571" s="156"/>
      <c r="G571" s="156">
        <v>0.8020489374312082</v>
      </c>
    </row>
    <row r="572" spans="1:7" ht="15" customHeight="1">
      <c r="A572" s="166"/>
      <c r="B572" s="27" t="s">
        <v>590</v>
      </c>
      <c r="C572" s="167"/>
      <c r="D572" s="167"/>
      <c r="E572" s="169">
        <v>0</v>
      </c>
      <c r="F572" s="156"/>
      <c r="G572" s="156"/>
    </row>
    <row r="573" spans="1:7" ht="15" customHeight="1">
      <c r="A573" s="166"/>
      <c r="B573" s="27" t="s">
        <v>591</v>
      </c>
      <c r="C573" s="167"/>
      <c r="D573" s="167"/>
      <c r="E573" s="169">
        <v>240</v>
      </c>
      <c r="F573" s="156"/>
      <c r="G573" s="156"/>
    </row>
    <row r="574" spans="1:7" ht="15" customHeight="1">
      <c r="A574" s="166"/>
      <c r="B574" s="27" t="s">
        <v>592</v>
      </c>
      <c r="C574" s="167"/>
      <c r="D574" s="167"/>
      <c r="E574" s="169">
        <v>0</v>
      </c>
      <c r="F574" s="156"/>
      <c r="G574" s="156"/>
    </row>
    <row r="575" spans="1:7" ht="15" customHeight="1">
      <c r="A575" s="166"/>
      <c r="B575" s="27" t="s">
        <v>593</v>
      </c>
      <c r="C575" s="167"/>
      <c r="D575" s="167"/>
      <c r="E575" s="169">
        <v>0</v>
      </c>
      <c r="F575" s="156"/>
      <c r="G575" s="156"/>
    </row>
    <row r="576" spans="1:7" ht="15" customHeight="1">
      <c r="A576" s="166"/>
      <c r="B576" s="27" t="s">
        <v>594</v>
      </c>
      <c r="C576" s="167">
        <v>39946</v>
      </c>
      <c r="D576" s="167">
        <v>52274</v>
      </c>
      <c r="E576" s="169">
        <f>SUM(E577:E581)</f>
        <v>52274</v>
      </c>
      <c r="F576" s="156">
        <f>E576/D576</f>
        <v>1</v>
      </c>
      <c r="G576" s="156">
        <v>1.4386679510114215</v>
      </c>
    </row>
    <row r="577" spans="1:7" ht="15" customHeight="1">
      <c r="A577" s="166"/>
      <c r="B577" s="27" t="s">
        <v>595</v>
      </c>
      <c r="C577" s="167"/>
      <c r="D577" s="167"/>
      <c r="E577" s="169">
        <v>32797</v>
      </c>
      <c r="F577" s="156"/>
      <c r="G577" s="156">
        <v>1.3647220372836217</v>
      </c>
    </row>
    <row r="578" spans="1:7" ht="15" customHeight="1">
      <c r="A578" s="166"/>
      <c r="B578" s="27" t="s">
        <v>596</v>
      </c>
      <c r="C578" s="167"/>
      <c r="D578" s="167"/>
      <c r="E578" s="169">
        <v>0</v>
      </c>
      <c r="F578" s="156"/>
      <c r="G578" s="156"/>
    </row>
    <row r="579" spans="1:7" ht="15" customHeight="1">
      <c r="A579" s="166"/>
      <c r="B579" s="27" t="s">
        <v>597</v>
      </c>
      <c r="C579" s="167"/>
      <c r="D579" s="167"/>
      <c r="E579" s="169">
        <v>0</v>
      </c>
      <c r="F579" s="156"/>
      <c r="G579" s="156"/>
    </row>
    <row r="580" spans="1:7" ht="15" customHeight="1">
      <c r="A580" s="166"/>
      <c r="B580" s="27" t="s">
        <v>598</v>
      </c>
      <c r="C580" s="167"/>
      <c r="D580" s="167"/>
      <c r="E580" s="169">
        <v>17682</v>
      </c>
      <c r="F580" s="156"/>
      <c r="G580" s="156">
        <v>1.7138703111369584</v>
      </c>
    </row>
    <row r="581" spans="1:7" ht="15" customHeight="1">
      <c r="A581" s="166"/>
      <c r="B581" s="27" t="s">
        <v>599</v>
      </c>
      <c r="C581" s="167"/>
      <c r="D581" s="167"/>
      <c r="E581" s="169">
        <v>1795</v>
      </c>
      <c r="F581" s="156"/>
      <c r="G581" s="156">
        <v>0.9038267875125882</v>
      </c>
    </row>
    <row r="582" spans="1:7" ht="15" customHeight="1">
      <c r="A582" s="166"/>
      <c r="B582" s="27" t="s">
        <v>600</v>
      </c>
      <c r="C582" s="167">
        <v>1579</v>
      </c>
      <c r="D582" s="167">
        <v>2851</v>
      </c>
      <c r="E582" s="169">
        <f>SUM(E583:E584)</f>
        <v>2851</v>
      </c>
      <c r="F582" s="156">
        <f>E582/D582</f>
        <v>1</v>
      </c>
      <c r="G582" s="156">
        <v>1.3576190476190477</v>
      </c>
    </row>
    <row r="583" spans="1:7" ht="15" customHeight="1">
      <c r="A583" s="166"/>
      <c r="B583" s="27" t="s">
        <v>601</v>
      </c>
      <c r="C583" s="167"/>
      <c r="D583" s="167"/>
      <c r="E583" s="169">
        <v>0</v>
      </c>
      <c r="F583" s="156"/>
      <c r="G583" s="156"/>
    </row>
    <row r="584" spans="1:7" ht="15" customHeight="1">
      <c r="A584" s="166"/>
      <c r="B584" s="27" t="s">
        <v>602</v>
      </c>
      <c r="C584" s="167"/>
      <c r="D584" s="167"/>
      <c r="E584" s="169">
        <v>2851</v>
      </c>
      <c r="F584" s="156"/>
      <c r="G584" s="156">
        <v>1.3576190476190477</v>
      </c>
    </row>
    <row r="585" spans="1:7" ht="15" customHeight="1">
      <c r="A585" s="166"/>
      <c r="B585" s="27" t="s">
        <v>603</v>
      </c>
      <c r="C585" s="167">
        <v>337</v>
      </c>
      <c r="D585" s="167">
        <v>491</v>
      </c>
      <c r="E585" s="169">
        <f>SUM(E586:E587)</f>
        <v>491</v>
      </c>
      <c r="F585" s="156">
        <f aca="true" t="shared" si="6" ref="F585:F590">E585/D585</f>
        <v>1</v>
      </c>
      <c r="G585" s="156">
        <v>1.5015290519877675</v>
      </c>
    </row>
    <row r="586" spans="1:7" ht="15" customHeight="1">
      <c r="A586" s="166"/>
      <c r="B586" s="27" t="s">
        <v>604</v>
      </c>
      <c r="C586" s="167"/>
      <c r="D586" s="167"/>
      <c r="E586" s="169">
        <v>491</v>
      </c>
      <c r="F586" s="156"/>
      <c r="G586" s="156">
        <v>1.5015290519877675</v>
      </c>
    </row>
    <row r="587" spans="1:7" ht="15" customHeight="1">
      <c r="A587" s="166"/>
      <c r="B587" s="27" t="s">
        <v>605</v>
      </c>
      <c r="C587" s="167"/>
      <c r="D587" s="167"/>
      <c r="E587" s="169">
        <v>0</v>
      </c>
      <c r="F587" s="156"/>
      <c r="G587" s="156"/>
    </row>
    <row r="588" spans="1:7" ht="15" customHeight="1">
      <c r="A588" s="166"/>
      <c r="B588" s="27" t="s">
        <v>606</v>
      </c>
      <c r="C588" s="167">
        <v>504</v>
      </c>
      <c r="D588" s="167">
        <v>665</v>
      </c>
      <c r="E588" s="169">
        <f>E589</f>
        <v>665</v>
      </c>
      <c r="F588" s="156">
        <f t="shared" si="6"/>
        <v>1</v>
      </c>
      <c r="G588" s="156">
        <v>1.2314814814814814</v>
      </c>
    </row>
    <row r="589" spans="1:7" ht="15" customHeight="1">
      <c r="A589" s="166"/>
      <c r="B589" s="27" t="s">
        <v>607</v>
      </c>
      <c r="C589" s="167"/>
      <c r="D589" s="167"/>
      <c r="E589" s="169">
        <v>665</v>
      </c>
      <c r="F589" s="156"/>
      <c r="G589" s="156">
        <v>1.2314814814814814</v>
      </c>
    </row>
    <row r="590" spans="1:7" ht="15" customHeight="1">
      <c r="A590" s="166"/>
      <c r="B590" s="27" t="s">
        <v>608</v>
      </c>
      <c r="C590" s="167">
        <v>130</v>
      </c>
      <c r="D590" s="167">
        <v>507</v>
      </c>
      <c r="E590" s="169">
        <f>E591</f>
        <v>507</v>
      </c>
      <c r="F590" s="156">
        <f t="shared" si="6"/>
        <v>1</v>
      </c>
      <c r="G590" s="156">
        <v>4.121951219512195</v>
      </c>
    </row>
    <row r="591" spans="1:7" ht="15" customHeight="1">
      <c r="A591" s="166"/>
      <c r="B591" s="27" t="s">
        <v>609</v>
      </c>
      <c r="C591" s="167"/>
      <c r="D591" s="167"/>
      <c r="E591" s="169">
        <v>507</v>
      </c>
      <c r="F591" s="156"/>
      <c r="G591" s="156">
        <v>4.121951219512195</v>
      </c>
    </row>
    <row r="592" spans="1:7" ht="15" customHeight="1">
      <c r="A592" s="166"/>
      <c r="B592" s="27" t="s">
        <v>610</v>
      </c>
      <c r="C592" s="167">
        <v>4125</v>
      </c>
      <c r="D592" s="167">
        <v>9024</v>
      </c>
      <c r="E592" s="169">
        <f>SUM(E593:E597)</f>
        <v>9024</v>
      </c>
      <c r="F592" s="156">
        <f>E592/D592</f>
        <v>1</v>
      </c>
      <c r="G592" s="156">
        <v>1.259104227710339</v>
      </c>
    </row>
    <row r="593" spans="1:7" ht="15" customHeight="1">
      <c r="A593" s="166"/>
      <c r="B593" s="27" t="s">
        <v>611</v>
      </c>
      <c r="C593" s="167"/>
      <c r="D593" s="167"/>
      <c r="E593" s="169">
        <v>1222</v>
      </c>
      <c r="F593" s="156"/>
      <c r="G593" s="156">
        <v>2.9304556354916067</v>
      </c>
    </row>
    <row r="594" spans="1:7" ht="15" customHeight="1">
      <c r="A594" s="166"/>
      <c r="B594" s="27" t="s">
        <v>612</v>
      </c>
      <c r="C594" s="167"/>
      <c r="D594" s="167"/>
      <c r="E594" s="169">
        <v>60</v>
      </c>
      <c r="F594" s="156"/>
      <c r="G594" s="156">
        <v>0.9836065573770492</v>
      </c>
    </row>
    <row r="595" spans="1:7" ht="15" customHeight="1">
      <c r="A595" s="166"/>
      <c r="B595" s="27" t="s">
        <v>613</v>
      </c>
      <c r="C595" s="167"/>
      <c r="D595" s="167"/>
      <c r="E595" s="169">
        <v>7742</v>
      </c>
      <c r="F595" s="156"/>
      <c r="G595" s="156">
        <v>1.157422634175512</v>
      </c>
    </row>
    <row r="596" spans="1:7" ht="15" customHeight="1">
      <c r="A596" s="166"/>
      <c r="B596" s="27" t="s">
        <v>614</v>
      </c>
      <c r="C596" s="167"/>
      <c r="D596" s="167"/>
      <c r="E596" s="169">
        <v>0</v>
      </c>
      <c r="F596" s="156"/>
      <c r="G596" s="156"/>
    </row>
    <row r="597" spans="1:7" ht="15" customHeight="1">
      <c r="A597" s="166"/>
      <c r="B597" s="27" t="s">
        <v>615</v>
      </c>
      <c r="C597" s="167"/>
      <c r="D597" s="167"/>
      <c r="E597" s="169">
        <v>0</v>
      </c>
      <c r="F597" s="156"/>
      <c r="G597" s="156"/>
    </row>
    <row r="598" spans="1:7" ht="15" customHeight="1">
      <c r="A598" s="166"/>
      <c r="B598" s="27" t="s">
        <v>616</v>
      </c>
      <c r="C598" s="167"/>
      <c r="D598" s="167">
        <v>276</v>
      </c>
      <c r="E598" s="169">
        <f>E599</f>
        <v>276</v>
      </c>
      <c r="F598" s="156">
        <f>E598/D598</f>
        <v>1</v>
      </c>
      <c r="G598" s="156"/>
    </row>
    <row r="599" spans="1:7" ht="15" customHeight="1">
      <c r="A599" s="166"/>
      <c r="B599" s="27" t="s">
        <v>617</v>
      </c>
      <c r="C599" s="167"/>
      <c r="D599" s="167"/>
      <c r="E599" s="169">
        <v>276</v>
      </c>
      <c r="F599" s="156"/>
      <c r="G599" s="156"/>
    </row>
    <row r="600" spans="1:7" ht="15" customHeight="1">
      <c r="A600" s="166"/>
      <c r="B600" s="27" t="s">
        <v>618</v>
      </c>
      <c r="C600" s="167">
        <v>940</v>
      </c>
      <c r="D600" s="167">
        <v>610</v>
      </c>
      <c r="E600" s="169">
        <f>E601</f>
        <v>610</v>
      </c>
      <c r="F600" s="156">
        <f>E600/D600</f>
        <v>1</v>
      </c>
      <c r="G600" s="156">
        <v>0.3246407663650878</v>
      </c>
    </row>
    <row r="601" spans="1:7" ht="15" customHeight="1">
      <c r="A601" s="166"/>
      <c r="B601" s="27" t="s">
        <v>619</v>
      </c>
      <c r="C601" s="167"/>
      <c r="D601" s="167"/>
      <c r="E601" s="169">
        <v>610</v>
      </c>
      <c r="F601" s="156"/>
      <c r="G601" s="156">
        <v>0.3246407663650878</v>
      </c>
    </row>
    <row r="602" spans="1:7" ht="15" customHeight="1">
      <c r="A602" s="166"/>
      <c r="B602" s="27" t="s">
        <v>620</v>
      </c>
      <c r="C602" s="167"/>
      <c r="D602" s="167"/>
      <c r="E602" s="169">
        <f>SUM(E603:E616)</f>
        <v>0</v>
      </c>
      <c r="F602" s="156"/>
      <c r="G602" s="156"/>
    </row>
    <row r="603" spans="1:7" ht="15" customHeight="1">
      <c r="A603" s="166"/>
      <c r="B603" s="27" t="s">
        <v>140</v>
      </c>
      <c r="C603" s="167"/>
      <c r="D603" s="167"/>
      <c r="E603" s="169">
        <v>0</v>
      </c>
      <c r="F603" s="156"/>
      <c r="G603" s="156"/>
    </row>
    <row r="604" spans="1:7" ht="15" customHeight="1">
      <c r="A604" s="166"/>
      <c r="B604" s="27" t="s">
        <v>141</v>
      </c>
      <c r="C604" s="167"/>
      <c r="D604" s="167"/>
      <c r="E604" s="169">
        <v>0</v>
      </c>
      <c r="F604" s="156"/>
      <c r="G604" s="156"/>
    </row>
    <row r="605" spans="1:7" ht="15" customHeight="1">
      <c r="A605" s="166"/>
      <c r="B605" s="27" t="s">
        <v>142</v>
      </c>
      <c r="C605" s="167"/>
      <c r="D605" s="167"/>
      <c r="E605" s="169">
        <v>0</v>
      </c>
      <c r="F605" s="156"/>
      <c r="G605" s="156"/>
    </row>
    <row r="606" spans="1:7" ht="15" customHeight="1">
      <c r="A606" s="166"/>
      <c r="B606" s="27" t="s">
        <v>621</v>
      </c>
      <c r="C606" s="167"/>
      <c r="D606" s="167"/>
      <c r="E606" s="169">
        <v>0</v>
      </c>
      <c r="F606" s="156"/>
      <c r="G606" s="156"/>
    </row>
    <row r="607" spans="1:7" ht="15" customHeight="1">
      <c r="A607" s="166"/>
      <c r="B607" s="27" t="s">
        <v>622</v>
      </c>
      <c r="C607" s="167"/>
      <c r="D607" s="167"/>
      <c r="E607" s="169">
        <v>0</v>
      </c>
      <c r="F607" s="156"/>
      <c r="G607" s="156"/>
    </row>
    <row r="608" spans="1:7" ht="15" customHeight="1">
      <c r="A608" s="166"/>
      <c r="B608" s="27" t="s">
        <v>623</v>
      </c>
      <c r="C608" s="167"/>
      <c r="D608" s="167"/>
      <c r="E608" s="169">
        <v>0</v>
      </c>
      <c r="F608" s="156"/>
      <c r="G608" s="156"/>
    </row>
    <row r="609" spans="1:7" ht="15" customHeight="1">
      <c r="A609" s="166"/>
      <c r="B609" s="27" t="s">
        <v>624</v>
      </c>
      <c r="C609" s="167"/>
      <c r="D609" s="167"/>
      <c r="E609" s="169">
        <v>0</v>
      </c>
      <c r="F609" s="156"/>
      <c r="G609" s="156"/>
    </row>
    <row r="610" spans="1:7" ht="15" customHeight="1">
      <c r="A610" s="166"/>
      <c r="B610" s="27" t="s">
        <v>625</v>
      </c>
      <c r="C610" s="167"/>
      <c r="D610" s="167"/>
      <c r="E610" s="169">
        <v>0</v>
      </c>
      <c r="F610" s="156"/>
      <c r="G610" s="156"/>
    </row>
    <row r="611" spans="1:7" ht="15" customHeight="1">
      <c r="A611" s="166"/>
      <c r="B611" s="27" t="s">
        <v>626</v>
      </c>
      <c r="C611" s="167"/>
      <c r="D611" s="167"/>
      <c r="E611" s="169">
        <v>0</v>
      </c>
      <c r="F611" s="156"/>
      <c r="G611" s="156"/>
    </row>
    <row r="612" spans="1:7" ht="15" customHeight="1">
      <c r="A612" s="166"/>
      <c r="B612" s="27" t="s">
        <v>627</v>
      </c>
      <c r="C612" s="167"/>
      <c r="D612" s="167"/>
      <c r="E612" s="169">
        <v>0</v>
      </c>
      <c r="F612" s="156"/>
      <c r="G612" s="156"/>
    </row>
    <row r="613" spans="1:7" ht="15" customHeight="1">
      <c r="A613" s="166"/>
      <c r="B613" s="27" t="s">
        <v>183</v>
      </c>
      <c r="C613" s="167"/>
      <c r="D613" s="167"/>
      <c r="E613" s="169">
        <v>0</v>
      </c>
      <c r="F613" s="156"/>
      <c r="G613" s="156"/>
    </row>
    <row r="614" spans="1:7" ht="15" customHeight="1">
      <c r="A614" s="166"/>
      <c r="B614" s="27" t="s">
        <v>628</v>
      </c>
      <c r="C614" s="167"/>
      <c r="D614" s="167"/>
      <c r="E614" s="169">
        <v>0</v>
      </c>
      <c r="F614" s="156"/>
      <c r="G614" s="156"/>
    </row>
    <row r="615" spans="1:7" ht="15" customHeight="1">
      <c r="A615" s="166"/>
      <c r="B615" s="27" t="s">
        <v>149</v>
      </c>
      <c r="C615" s="167"/>
      <c r="D615" s="167"/>
      <c r="E615" s="169">
        <v>0</v>
      </c>
      <c r="F615" s="156"/>
      <c r="G615" s="156"/>
    </row>
    <row r="616" spans="1:7" ht="15" customHeight="1">
      <c r="A616" s="166"/>
      <c r="B616" s="27" t="s">
        <v>629</v>
      </c>
      <c r="C616" s="167"/>
      <c r="D616" s="167"/>
      <c r="E616" s="169">
        <v>0</v>
      </c>
      <c r="F616" s="156"/>
      <c r="G616" s="156"/>
    </row>
    <row r="617" spans="1:7" ht="15" customHeight="1">
      <c r="A617" s="166"/>
      <c r="B617" s="27" t="s">
        <v>630</v>
      </c>
      <c r="C617" s="167">
        <v>1228</v>
      </c>
      <c r="D617" s="167">
        <v>1392</v>
      </c>
      <c r="E617" s="169">
        <f>E618</f>
        <v>1392</v>
      </c>
      <c r="F617" s="156">
        <f aca="true" t="shared" si="7" ref="F617:F620">E617/D617</f>
        <v>1</v>
      </c>
      <c r="G617" s="156">
        <v>1.1391162029459903</v>
      </c>
    </row>
    <row r="618" spans="1:7" ht="15" customHeight="1">
      <c r="A618" s="166"/>
      <c r="B618" s="27" t="s">
        <v>631</v>
      </c>
      <c r="C618" s="167"/>
      <c r="D618" s="167"/>
      <c r="E618" s="169">
        <v>1392</v>
      </c>
      <c r="F618" s="156"/>
      <c r="G618" s="156">
        <v>1.1391162029459903</v>
      </c>
    </row>
    <row r="619" spans="1:7" ht="15" customHeight="1">
      <c r="A619" s="166" t="s">
        <v>632</v>
      </c>
      <c r="B619" s="27" t="s">
        <v>30</v>
      </c>
      <c r="C619" s="167">
        <v>51060</v>
      </c>
      <c r="D619" s="167">
        <v>179733</v>
      </c>
      <c r="E619" s="168">
        <v>179733</v>
      </c>
      <c r="F619" s="156">
        <f t="shared" si="7"/>
        <v>1</v>
      </c>
      <c r="G619" s="156">
        <v>3.717101317394991</v>
      </c>
    </row>
    <row r="620" spans="1:7" ht="15" customHeight="1">
      <c r="A620" s="166"/>
      <c r="B620" s="27" t="s">
        <v>633</v>
      </c>
      <c r="C620" s="167">
        <v>11761</v>
      </c>
      <c r="D620" s="167">
        <v>13857</v>
      </c>
      <c r="E620" s="169">
        <f>SUM(E621:E631)</f>
        <v>13857</v>
      </c>
      <c r="F620" s="156">
        <f t="shared" si="7"/>
        <v>1</v>
      </c>
      <c r="G620" s="156">
        <v>1.2423345884884347</v>
      </c>
    </row>
    <row r="621" spans="1:7" ht="15" customHeight="1">
      <c r="A621" s="166"/>
      <c r="B621" s="27" t="s">
        <v>140</v>
      </c>
      <c r="C621" s="167"/>
      <c r="D621" s="167"/>
      <c r="E621" s="169">
        <v>8433</v>
      </c>
      <c r="F621" s="156"/>
      <c r="G621" s="156">
        <v>1.3180681462957173</v>
      </c>
    </row>
    <row r="622" spans="1:7" ht="15" customHeight="1">
      <c r="A622" s="166"/>
      <c r="B622" s="27" t="s">
        <v>141</v>
      </c>
      <c r="C622" s="167"/>
      <c r="D622" s="167"/>
      <c r="E622" s="169">
        <v>1748</v>
      </c>
      <c r="F622" s="156"/>
      <c r="G622" s="156">
        <v>1.4386831275720164</v>
      </c>
    </row>
    <row r="623" spans="1:7" ht="15" customHeight="1">
      <c r="A623" s="166"/>
      <c r="B623" s="27" t="s">
        <v>142</v>
      </c>
      <c r="C623" s="167"/>
      <c r="D623" s="167"/>
      <c r="E623" s="169">
        <v>0</v>
      </c>
      <c r="F623" s="156"/>
      <c r="G623" s="156"/>
    </row>
    <row r="624" spans="1:7" ht="15" customHeight="1">
      <c r="A624" s="166"/>
      <c r="B624" s="27" t="s">
        <v>634</v>
      </c>
      <c r="C624" s="167"/>
      <c r="D624" s="167"/>
      <c r="E624" s="169">
        <v>1052</v>
      </c>
      <c r="F624" s="156"/>
      <c r="G624" s="156">
        <v>2.7757255936675462</v>
      </c>
    </row>
    <row r="625" spans="1:7" ht="15" customHeight="1">
      <c r="A625" s="166"/>
      <c r="B625" s="27" t="s">
        <v>635</v>
      </c>
      <c r="C625" s="167"/>
      <c r="D625" s="167"/>
      <c r="E625" s="169">
        <v>0</v>
      </c>
      <c r="F625" s="156"/>
      <c r="G625" s="156"/>
    </row>
    <row r="626" spans="1:7" ht="15" customHeight="1">
      <c r="A626" s="166"/>
      <c r="B626" s="27" t="s">
        <v>636</v>
      </c>
      <c r="C626" s="167"/>
      <c r="D626" s="167"/>
      <c r="E626" s="169">
        <v>0</v>
      </c>
      <c r="F626" s="156"/>
      <c r="G626" s="156">
        <v>0</v>
      </c>
    </row>
    <row r="627" spans="1:7" ht="15" customHeight="1">
      <c r="A627" s="166"/>
      <c r="B627" s="27" t="s">
        <v>637</v>
      </c>
      <c r="C627" s="167"/>
      <c r="D627" s="167"/>
      <c r="E627" s="169">
        <v>0</v>
      </c>
      <c r="F627" s="156"/>
      <c r="G627" s="156"/>
    </row>
    <row r="628" spans="1:7" ht="15" customHeight="1">
      <c r="A628" s="166"/>
      <c r="B628" s="27" t="s">
        <v>638</v>
      </c>
      <c r="C628" s="167"/>
      <c r="D628" s="167"/>
      <c r="E628" s="169">
        <v>0</v>
      </c>
      <c r="F628" s="156"/>
      <c r="G628" s="156"/>
    </row>
    <row r="629" spans="1:7" ht="15" customHeight="1">
      <c r="A629" s="166"/>
      <c r="B629" s="27" t="s">
        <v>639</v>
      </c>
      <c r="C629" s="167"/>
      <c r="D629" s="167"/>
      <c r="E629" s="169">
        <v>0</v>
      </c>
      <c r="F629" s="156"/>
      <c r="G629" s="156"/>
    </row>
    <row r="630" spans="1:7" ht="15" customHeight="1">
      <c r="A630" s="166"/>
      <c r="B630" s="27" t="s">
        <v>640</v>
      </c>
      <c r="C630" s="167"/>
      <c r="D630" s="167"/>
      <c r="E630" s="169">
        <v>0</v>
      </c>
      <c r="F630" s="156"/>
      <c r="G630" s="156"/>
    </row>
    <row r="631" spans="1:7" ht="15" customHeight="1">
      <c r="A631" s="166"/>
      <c r="B631" s="27" t="s">
        <v>641</v>
      </c>
      <c r="C631" s="167"/>
      <c r="D631" s="167"/>
      <c r="E631" s="169">
        <v>2624</v>
      </c>
      <c r="F631" s="156"/>
      <c r="G631" s="156">
        <v>0.8322232794164288</v>
      </c>
    </row>
    <row r="632" spans="1:7" ht="15" customHeight="1">
      <c r="A632" s="166"/>
      <c r="B632" s="27" t="s">
        <v>642</v>
      </c>
      <c r="C632" s="167">
        <v>1055</v>
      </c>
      <c r="D632" s="167">
        <v>1463</v>
      </c>
      <c r="E632" s="169">
        <f>E633</f>
        <v>2863</v>
      </c>
      <c r="F632" s="156">
        <f aca="true" t="shared" si="8" ref="F632:F637">E632/D632</f>
        <v>1.9569377990430623</v>
      </c>
      <c r="G632" s="156">
        <v>2.675700934579439</v>
      </c>
    </row>
    <row r="633" spans="1:7" ht="15" customHeight="1">
      <c r="A633" s="166"/>
      <c r="B633" s="27" t="s">
        <v>643</v>
      </c>
      <c r="C633" s="167"/>
      <c r="D633" s="167"/>
      <c r="E633" s="169">
        <v>2863</v>
      </c>
      <c r="F633" s="156"/>
      <c r="G633" s="156">
        <v>2.675700934579439</v>
      </c>
    </row>
    <row r="634" spans="1:7" ht="15" customHeight="1">
      <c r="A634" s="166"/>
      <c r="B634" s="27" t="s">
        <v>644</v>
      </c>
      <c r="C634" s="167">
        <v>24554</v>
      </c>
      <c r="D634" s="167">
        <v>75452</v>
      </c>
      <c r="E634" s="169">
        <v>75452</v>
      </c>
      <c r="F634" s="156">
        <f t="shared" si="8"/>
        <v>1</v>
      </c>
      <c r="G634" s="156">
        <v>3.314677327241576</v>
      </c>
    </row>
    <row r="635" spans="1:7" ht="15" customHeight="1">
      <c r="A635" s="166"/>
      <c r="B635" s="27" t="s">
        <v>645</v>
      </c>
      <c r="C635" s="167"/>
      <c r="D635" s="167"/>
      <c r="E635" s="169">
        <v>8662</v>
      </c>
      <c r="F635" s="156"/>
      <c r="G635" s="156">
        <v>5.230676328502415</v>
      </c>
    </row>
    <row r="636" spans="1:7" ht="15" customHeight="1">
      <c r="A636" s="166"/>
      <c r="B636" s="27" t="s">
        <v>646</v>
      </c>
      <c r="C636" s="167"/>
      <c r="D636" s="167"/>
      <c r="E636" s="169">
        <v>119009</v>
      </c>
      <c r="F636" s="156"/>
      <c r="G636" s="156">
        <v>5.638366418723646</v>
      </c>
    </row>
    <row r="637" spans="1:7" ht="15" customHeight="1">
      <c r="A637" s="166"/>
      <c r="B637" s="27" t="s">
        <v>647</v>
      </c>
      <c r="C637" s="167">
        <v>5015</v>
      </c>
      <c r="D637" s="167">
        <v>6721</v>
      </c>
      <c r="E637" s="169">
        <f>E638</f>
        <v>6721</v>
      </c>
      <c r="F637" s="156">
        <f t="shared" si="8"/>
        <v>1</v>
      </c>
      <c r="G637" s="156">
        <v>1.392376217112078</v>
      </c>
    </row>
    <row r="638" spans="1:7" ht="15" customHeight="1">
      <c r="A638" s="166"/>
      <c r="B638" s="27" t="s">
        <v>648</v>
      </c>
      <c r="C638" s="167"/>
      <c r="D638" s="167"/>
      <c r="E638" s="169">
        <v>6721</v>
      </c>
      <c r="F638" s="156"/>
      <c r="G638" s="156">
        <v>1.392376217112078</v>
      </c>
    </row>
    <row r="639" spans="1:7" ht="15" customHeight="1">
      <c r="A639" s="166"/>
      <c r="B639" s="27" t="s">
        <v>649</v>
      </c>
      <c r="C639" s="167"/>
      <c r="D639" s="167"/>
      <c r="E639" s="169">
        <f>E640</f>
        <v>0</v>
      </c>
      <c r="F639" s="156"/>
      <c r="G639" s="156"/>
    </row>
    <row r="640" spans="1:7" ht="15" customHeight="1">
      <c r="A640" s="166"/>
      <c r="B640" s="27" t="s">
        <v>650</v>
      </c>
      <c r="C640" s="167"/>
      <c r="D640" s="167"/>
      <c r="E640" s="169">
        <v>0</v>
      </c>
      <c r="F640" s="156"/>
      <c r="G640" s="156"/>
    </row>
    <row r="641" spans="1:7" ht="15" customHeight="1">
      <c r="A641" s="166"/>
      <c r="B641" s="27" t="s">
        <v>651</v>
      </c>
      <c r="C641" s="167">
        <v>8675</v>
      </c>
      <c r="D641" s="167">
        <v>82240</v>
      </c>
      <c r="E641" s="169">
        <v>82240</v>
      </c>
      <c r="F641" s="156">
        <f aca="true" t="shared" si="9" ref="F641:F644">E641/D641</f>
        <v>1</v>
      </c>
      <c r="G641" s="156">
        <v>9.63110434477105</v>
      </c>
    </row>
    <row r="642" spans="1:7" ht="15" customHeight="1">
      <c r="A642" s="166"/>
      <c r="B642" s="27" t="s">
        <v>652</v>
      </c>
      <c r="C642" s="167"/>
      <c r="D642" s="167"/>
      <c r="E642" s="169">
        <v>102253</v>
      </c>
      <c r="F642" s="156"/>
      <c r="G642" s="156">
        <v>11.974821407658977</v>
      </c>
    </row>
    <row r="643" spans="1:7" ht="15" customHeight="1">
      <c r="A643" s="166" t="s">
        <v>653</v>
      </c>
      <c r="B643" s="27" t="s">
        <v>32</v>
      </c>
      <c r="C643" s="167">
        <v>418164</v>
      </c>
      <c r="D643" s="167">
        <v>360487</v>
      </c>
      <c r="E643" s="168">
        <v>348915</v>
      </c>
      <c r="F643" s="156">
        <f t="shared" si="9"/>
        <v>0.9678989811005667</v>
      </c>
      <c r="G643" s="156">
        <v>1.6403241957397596</v>
      </c>
    </row>
    <row r="644" spans="1:7" ht="15" customHeight="1">
      <c r="A644" s="166"/>
      <c r="B644" s="27" t="s">
        <v>654</v>
      </c>
      <c r="C644" s="167">
        <v>86436</v>
      </c>
      <c r="D644" s="167">
        <v>82103</v>
      </c>
      <c r="E644" s="169">
        <v>78815</v>
      </c>
      <c r="F644" s="156">
        <f t="shared" si="9"/>
        <v>0.9599527422871271</v>
      </c>
      <c r="G644" s="156">
        <v>0.9735415096903295</v>
      </c>
    </row>
    <row r="645" spans="1:7" ht="15" customHeight="1">
      <c r="A645" s="166"/>
      <c r="B645" s="27" t="s">
        <v>140</v>
      </c>
      <c r="C645" s="167"/>
      <c r="D645" s="167"/>
      <c r="E645" s="169">
        <v>2574</v>
      </c>
      <c r="F645" s="156"/>
      <c r="G645" s="156">
        <v>1.051041241322989</v>
      </c>
    </row>
    <row r="646" spans="1:7" ht="15" customHeight="1">
      <c r="A646" s="166"/>
      <c r="B646" s="27" t="s">
        <v>141</v>
      </c>
      <c r="C646" s="167"/>
      <c r="D646" s="167"/>
      <c r="E646" s="169">
        <v>0</v>
      </c>
      <c r="F646" s="156"/>
      <c r="G646" s="156">
        <v>0</v>
      </c>
    </row>
    <row r="647" spans="1:7" ht="15" customHeight="1">
      <c r="A647" s="166"/>
      <c r="B647" s="27" t="s">
        <v>142</v>
      </c>
      <c r="C647" s="167"/>
      <c r="D647" s="167"/>
      <c r="E647" s="169">
        <v>0</v>
      </c>
      <c r="F647" s="156"/>
      <c r="G647" s="156"/>
    </row>
    <row r="648" spans="1:7" ht="15" customHeight="1">
      <c r="A648" s="166"/>
      <c r="B648" s="27" t="s">
        <v>149</v>
      </c>
      <c r="C648" s="167"/>
      <c r="D648" s="167"/>
      <c r="E648" s="169">
        <v>24494</v>
      </c>
      <c r="F648" s="156"/>
      <c r="G648" s="156">
        <v>1.0249822153408377</v>
      </c>
    </row>
    <row r="649" spans="1:7" ht="15" customHeight="1">
      <c r="A649" s="166"/>
      <c r="B649" s="27" t="s">
        <v>655</v>
      </c>
      <c r="C649" s="167"/>
      <c r="D649" s="167"/>
      <c r="E649" s="169">
        <v>4218</v>
      </c>
      <c r="F649" s="156"/>
      <c r="G649" s="156">
        <v>0.8379022646007152</v>
      </c>
    </row>
    <row r="650" spans="1:7" ht="15" customHeight="1">
      <c r="A650" s="166"/>
      <c r="B650" s="27" t="s">
        <v>656</v>
      </c>
      <c r="C650" s="167"/>
      <c r="D650" s="167"/>
      <c r="E650" s="169">
        <v>12897</v>
      </c>
      <c r="F650" s="156"/>
      <c r="G650" s="156">
        <v>0.6341331497689054</v>
      </c>
    </row>
    <row r="651" spans="1:7" ht="15" customHeight="1">
      <c r="A651" s="166"/>
      <c r="B651" s="27" t="s">
        <v>657</v>
      </c>
      <c r="C651" s="167"/>
      <c r="D651" s="167"/>
      <c r="E651" s="169">
        <v>864</v>
      </c>
      <c r="F651" s="156"/>
      <c r="G651" s="156">
        <v>0.988558352402746</v>
      </c>
    </row>
    <row r="652" spans="1:7" ht="15" customHeight="1">
      <c r="A652" s="166"/>
      <c r="B652" s="27" t="s">
        <v>658</v>
      </c>
      <c r="C652" s="167"/>
      <c r="D652" s="167"/>
      <c r="E652" s="169">
        <v>52</v>
      </c>
      <c r="F652" s="156"/>
      <c r="G652" s="156">
        <v>0.18374558303886926</v>
      </c>
    </row>
    <row r="653" spans="1:7" ht="15" customHeight="1">
      <c r="A653" s="166"/>
      <c r="B653" s="27" t="s">
        <v>659</v>
      </c>
      <c r="C653" s="167"/>
      <c r="D653" s="167"/>
      <c r="E653" s="169">
        <v>73</v>
      </c>
      <c r="F653" s="156"/>
      <c r="G653" s="156">
        <v>1.825</v>
      </c>
    </row>
    <row r="654" spans="1:7" ht="15" customHeight="1">
      <c r="A654" s="166"/>
      <c r="B654" s="27" t="s">
        <v>660</v>
      </c>
      <c r="C654" s="167"/>
      <c r="D654" s="167"/>
      <c r="E654" s="169">
        <v>15</v>
      </c>
      <c r="F654" s="156"/>
      <c r="G654" s="156">
        <v>0.8823529411764706</v>
      </c>
    </row>
    <row r="655" spans="1:7" ht="15" customHeight="1">
      <c r="A655" s="166"/>
      <c r="B655" s="27" t="s">
        <v>661</v>
      </c>
      <c r="C655" s="167"/>
      <c r="D655" s="167"/>
      <c r="E655" s="169">
        <v>30</v>
      </c>
      <c r="F655" s="156"/>
      <c r="G655" s="156">
        <v>0.5454545454545454</v>
      </c>
    </row>
    <row r="656" spans="1:7" ht="15" customHeight="1">
      <c r="A656" s="166"/>
      <c r="B656" s="27" t="s">
        <v>662</v>
      </c>
      <c r="C656" s="167"/>
      <c r="D656" s="167"/>
      <c r="E656" s="169">
        <v>0</v>
      </c>
      <c r="F656" s="156"/>
      <c r="G656" s="156">
        <v>0</v>
      </c>
    </row>
    <row r="657" spans="1:7" ht="15" customHeight="1">
      <c r="A657" s="166"/>
      <c r="B657" s="27" t="s">
        <v>663</v>
      </c>
      <c r="C657" s="167"/>
      <c r="D657" s="167"/>
      <c r="E657" s="169">
        <v>423</v>
      </c>
      <c r="F657" s="156"/>
      <c r="G657" s="156">
        <v>1.429054054054054</v>
      </c>
    </row>
    <row r="658" spans="1:7" ht="15" customHeight="1">
      <c r="A658" s="166"/>
      <c r="B658" s="27" t="s">
        <v>664</v>
      </c>
      <c r="C658" s="167"/>
      <c r="D658" s="167"/>
      <c r="E658" s="169">
        <v>0</v>
      </c>
      <c r="F658" s="156"/>
      <c r="G658" s="156"/>
    </row>
    <row r="659" spans="1:7" ht="15" customHeight="1">
      <c r="A659" s="166"/>
      <c r="B659" s="27" t="s">
        <v>665</v>
      </c>
      <c r="C659" s="167"/>
      <c r="D659" s="167"/>
      <c r="E659" s="169">
        <v>1000</v>
      </c>
      <c r="F659" s="156"/>
      <c r="G659" s="156"/>
    </row>
    <row r="660" spans="1:7" ht="15" customHeight="1">
      <c r="A660" s="166"/>
      <c r="B660" s="27" t="s">
        <v>666</v>
      </c>
      <c r="C660" s="167"/>
      <c r="D660" s="167"/>
      <c r="E660" s="169">
        <v>807</v>
      </c>
      <c r="F660" s="156"/>
      <c r="G660" s="156">
        <v>0.2929219600725953</v>
      </c>
    </row>
    <row r="661" spans="1:7" ht="15" customHeight="1">
      <c r="A661" s="166"/>
      <c r="B661" s="27" t="s">
        <v>667</v>
      </c>
      <c r="C661" s="167"/>
      <c r="D661" s="167"/>
      <c r="E661" s="169">
        <v>1675</v>
      </c>
      <c r="F661" s="156"/>
      <c r="G661" s="156">
        <v>1.4565217391304348</v>
      </c>
    </row>
    <row r="662" spans="1:7" ht="15" customHeight="1">
      <c r="A662" s="166"/>
      <c r="B662" s="27" t="s">
        <v>668</v>
      </c>
      <c r="C662" s="167"/>
      <c r="D662" s="167"/>
      <c r="E662" s="169">
        <v>338</v>
      </c>
      <c r="F662" s="156"/>
      <c r="G662" s="156">
        <v>0.5373608903020668</v>
      </c>
    </row>
    <row r="663" spans="1:7" ht="15" customHeight="1">
      <c r="A663" s="166"/>
      <c r="B663" s="27" t="s">
        <v>669</v>
      </c>
      <c r="C663" s="167"/>
      <c r="D663" s="167"/>
      <c r="E663" s="169">
        <v>581</v>
      </c>
      <c r="F663" s="156"/>
      <c r="G663" s="156">
        <v>0.42254545454545456</v>
      </c>
    </row>
    <row r="664" spans="1:7" ht="15" customHeight="1">
      <c r="A664" s="166"/>
      <c r="B664" s="27" t="s">
        <v>670</v>
      </c>
      <c r="C664" s="167"/>
      <c r="D664" s="167"/>
      <c r="E664" s="169">
        <v>0</v>
      </c>
      <c r="F664" s="156"/>
      <c r="G664" s="156"/>
    </row>
    <row r="665" spans="1:7" ht="15" customHeight="1">
      <c r="A665" s="166"/>
      <c r="B665" s="27" t="s">
        <v>671</v>
      </c>
      <c r="C665" s="167"/>
      <c r="D665" s="167"/>
      <c r="E665" s="169">
        <v>8999</v>
      </c>
      <c r="F665" s="156"/>
      <c r="G665" s="156">
        <v>0.8649557862360631</v>
      </c>
    </row>
    <row r="666" spans="1:7" ht="15" customHeight="1">
      <c r="A666" s="166"/>
      <c r="B666" s="27" t="s">
        <v>672</v>
      </c>
      <c r="C666" s="167"/>
      <c r="D666" s="167"/>
      <c r="E666" s="169">
        <v>12728</v>
      </c>
      <c r="F666" s="156"/>
      <c r="G666" s="156">
        <v>8.717808219178082</v>
      </c>
    </row>
    <row r="667" spans="1:7" ht="15" customHeight="1">
      <c r="A667" s="166"/>
      <c r="B667" s="27" t="s">
        <v>673</v>
      </c>
      <c r="C667" s="167"/>
      <c r="D667" s="167"/>
      <c r="E667" s="169">
        <v>147</v>
      </c>
      <c r="F667" s="156"/>
      <c r="G667" s="156">
        <v>1.2782608695652173</v>
      </c>
    </row>
    <row r="668" spans="1:7" ht="15" customHeight="1">
      <c r="A668" s="166"/>
      <c r="B668" s="27" t="s">
        <v>674</v>
      </c>
      <c r="C668" s="167"/>
      <c r="D668" s="167"/>
      <c r="E668" s="169">
        <v>1872</v>
      </c>
      <c r="F668" s="156"/>
      <c r="G668" s="156">
        <v>1.0630323679727427</v>
      </c>
    </row>
    <row r="669" spans="1:7" ht="15" customHeight="1">
      <c r="A669" s="166"/>
      <c r="B669" s="27" t="s">
        <v>675</v>
      </c>
      <c r="C669" s="167"/>
      <c r="D669" s="167"/>
      <c r="E669" s="169">
        <v>5164</v>
      </c>
      <c r="F669" s="156"/>
      <c r="G669" s="156">
        <v>0.6483364720652857</v>
      </c>
    </row>
    <row r="670" spans="1:7" ht="15" customHeight="1">
      <c r="A670" s="166"/>
      <c r="B670" s="27" t="s">
        <v>676</v>
      </c>
      <c r="C670" s="167">
        <v>42928</v>
      </c>
      <c r="D670" s="167">
        <v>48263</v>
      </c>
      <c r="E670" s="168">
        <f>SUM(E671:E697)</f>
        <v>42524</v>
      </c>
      <c r="F670" s="156">
        <f>E670/D670</f>
        <v>0.8810890330066511</v>
      </c>
      <c r="G670" s="156">
        <v>1.023540172339094</v>
      </c>
    </row>
    <row r="671" spans="1:7" ht="15" customHeight="1">
      <c r="A671" s="166"/>
      <c r="B671" s="27" t="s">
        <v>140</v>
      </c>
      <c r="C671" s="167"/>
      <c r="D671" s="167"/>
      <c r="E671" s="169">
        <v>3461</v>
      </c>
      <c r="F671" s="156"/>
      <c r="G671" s="156">
        <v>1.2431752873563218</v>
      </c>
    </row>
    <row r="672" spans="1:7" ht="15" customHeight="1">
      <c r="A672" s="166"/>
      <c r="B672" s="27" t="s">
        <v>141</v>
      </c>
      <c r="C672" s="167"/>
      <c r="D672" s="167"/>
      <c r="E672" s="169">
        <v>0</v>
      </c>
      <c r="F672" s="156"/>
      <c r="G672" s="156">
        <v>0</v>
      </c>
    </row>
    <row r="673" spans="1:7" ht="15" customHeight="1">
      <c r="A673" s="166"/>
      <c r="B673" s="27" t="s">
        <v>142</v>
      </c>
      <c r="C673" s="167"/>
      <c r="D673" s="167"/>
      <c r="E673" s="169">
        <v>0</v>
      </c>
      <c r="F673" s="156"/>
      <c r="G673" s="156"/>
    </row>
    <row r="674" spans="1:7" ht="15" customHeight="1">
      <c r="A674" s="166"/>
      <c r="B674" s="27" t="s">
        <v>677</v>
      </c>
      <c r="C674" s="167"/>
      <c r="D674" s="167"/>
      <c r="E674" s="169">
        <v>7647</v>
      </c>
      <c r="F674" s="156"/>
      <c r="G674" s="156">
        <v>1.1399821109123434</v>
      </c>
    </row>
    <row r="675" spans="1:7" ht="15" customHeight="1">
      <c r="A675" s="166"/>
      <c r="B675" s="27" t="s">
        <v>678</v>
      </c>
      <c r="C675" s="167"/>
      <c r="D675" s="167"/>
      <c r="E675" s="169">
        <v>7969</v>
      </c>
      <c r="F675" s="156"/>
      <c r="G675" s="156">
        <v>0.7770085803432137</v>
      </c>
    </row>
    <row r="676" spans="1:7" ht="15" customHeight="1">
      <c r="A676" s="166"/>
      <c r="B676" s="27" t="s">
        <v>679</v>
      </c>
      <c r="C676" s="167"/>
      <c r="D676" s="167"/>
      <c r="E676" s="169">
        <v>259</v>
      </c>
      <c r="F676" s="156"/>
      <c r="G676" s="156">
        <v>1.9621212121212122</v>
      </c>
    </row>
    <row r="677" spans="1:7" ht="15" customHeight="1">
      <c r="A677" s="166"/>
      <c r="B677" s="27" t="s">
        <v>680</v>
      </c>
      <c r="C677" s="167"/>
      <c r="D677" s="167"/>
      <c r="E677" s="169">
        <v>2216</v>
      </c>
      <c r="F677" s="156"/>
      <c r="G677" s="156">
        <v>49.24444444444445</v>
      </c>
    </row>
    <row r="678" spans="1:7" ht="15" customHeight="1">
      <c r="A678" s="166"/>
      <c r="B678" s="27" t="s">
        <v>681</v>
      </c>
      <c r="C678" s="167"/>
      <c r="D678" s="167"/>
      <c r="E678" s="169">
        <v>10</v>
      </c>
      <c r="F678" s="156"/>
      <c r="G678" s="156">
        <v>0.6666666666666666</v>
      </c>
    </row>
    <row r="679" spans="1:7" ht="15" customHeight="1">
      <c r="A679" s="166"/>
      <c r="B679" s="27" t="s">
        <v>682</v>
      </c>
      <c r="C679" s="167"/>
      <c r="D679" s="167"/>
      <c r="E679" s="169">
        <v>8314</v>
      </c>
      <c r="F679" s="156"/>
      <c r="G679" s="156">
        <v>1.0087357437515165</v>
      </c>
    </row>
    <row r="680" spans="1:7" ht="15" customHeight="1">
      <c r="A680" s="166"/>
      <c r="B680" s="27" t="s">
        <v>683</v>
      </c>
      <c r="C680" s="167"/>
      <c r="D680" s="167"/>
      <c r="E680" s="169">
        <v>1288</v>
      </c>
      <c r="F680" s="156"/>
      <c r="G680" s="156">
        <v>1.2231718898385564</v>
      </c>
    </row>
    <row r="681" spans="1:7" ht="15" customHeight="1">
      <c r="A681" s="166"/>
      <c r="B681" s="27" t="s">
        <v>684</v>
      </c>
      <c r="C681" s="167"/>
      <c r="D681" s="167"/>
      <c r="E681" s="169">
        <v>426</v>
      </c>
      <c r="F681" s="156"/>
      <c r="G681" s="156">
        <v>1.1210526315789473</v>
      </c>
    </row>
    <row r="682" spans="1:7" ht="15" customHeight="1">
      <c r="A682" s="166"/>
      <c r="B682" s="27" t="s">
        <v>685</v>
      </c>
      <c r="C682" s="167"/>
      <c r="D682" s="167"/>
      <c r="E682" s="169">
        <v>6</v>
      </c>
      <c r="F682" s="156"/>
      <c r="G682" s="156">
        <v>6</v>
      </c>
    </row>
    <row r="683" spans="1:7" ht="15" customHeight="1">
      <c r="A683" s="166"/>
      <c r="B683" s="27" t="s">
        <v>686</v>
      </c>
      <c r="C683" s="167"/>
      <c r="D683" s="167"/>
      <c r="E683" s="169">
        <v>3336</v>
      </c>
      <c r="F683" s="156"/>
      <c r="G683" s="156">
        <v>1.0428258830884651</v>
      </c>
    </row>
    <row r="684" spans="1:7" ht="15" customHeight="1">
      <c r="A684" s="166"/>
      <c r="B684" s="27" t="s">
        <v>687</v>
      </c>
      <c r="C684" s="167"/>
      <c r="D684" s="167"/>
      <c r="E684" s="169">
        <v>0</v>
      </c>
      <c r="F684" s="156"/>
      <c r="G684" s="156"/>
    </row>
    <row r="685" spans="1:7" ht="15" customHeight="1">
      <c r="A685" s="166"/>
      <c r="B685" s="27" t="s">
        <v>688</v>
      </c>
      <c r="C685" s="167"/>
      <c r="D685" s="167"/>
      <c r="E685" s="169">
        <v>0</v>
      </c>
      <c r="F685" s="156"/>
      <c r="G685" s="156"/>
    </row>
    <row r="686" spans="1:7" ht="15" customHeight="1">
      <c r="A686" s="166"/>
      <c r="B686" s="27" t="s">
        <v>689</v>
      </c>
      <c r="C686" s="167"/>
      <c r="D686" s="167"/>
      <c r="E686" s="169">
        <v>0</v>
      </c>
      <c r="F686" s="156"/>
      <c r="G686" s="156"/>
    </row>
    <row r="687" spans="1:7" ht="15" customHeight="1">
      <c r="A687" s="166"/>
      <c r="B687" s="27" t="s">
        <v>690</v>
      </c>
      <c r="C687" s="167"/>
      <c r="D687" s="167"/>
      <c r="E687" s="169">
        <v>57</v>
      </c>
      <c r="F687" s="156"/>
      <c r="G687" s="156"/>
    </row>
    <row r="688" spans="1:7" ht="15" customHeight="1">
      <c r="A688" s="166"/>
      <c r="B688" s="27" t="s">
        <v>691</v>
      </c>
      <c r="C688" s="167"/>
      <c r="D688" s="167"/>
      <c r="E688" s="169">
        <v>0</v>
      </c>
      <c r="F688" s="156"/>
      <c r="G688" s="156"/>
    </row>
    <row r="689" spans="1:7" ht="15" customHeight="1">
      <c r="A689" s="166"/>
      <c r="B689" s="27" t="s">
        <v>692</v>
      </c>
      <c r="C689" s="167"/>
      <c r="D689" s="167"/>
      <c r="E689" s="169">
        <v>605</v>
      </c>
      <c r="F689" s="156"/>
      <c r="G689" s="156">
        <v>0.5260869565217391</v>
      </c>
    </row>
    <row r="690" spans="1:7" ht="15" customHeight="1">
      <c r="A690" s="166"/>
      <c r="B690" s="27" t="s">
        <v>693</v>
      </c>
      <c r="C690" s="167"/>
      <c r="D690" s="167"/>
      <c r="E690" s="169">
        <v>0</v>
      </c>
      <c r="F690" s="156"/>
      <c r="G690" s="156">
        <v>0</v>
      </c>
    </row>
    <row r="691" spans="1:7" ht="15" customHeight="1">
      <c r="A691" s="166"/>
      <c r="B691" s="27" t="s">
        <v>694</v>
      </c>
      <c r="C691" s="167"/>
      <c r="D691" s="167"/>
      <c r="E691" s="169">
        <v>0</v>
      </c>
      <c r="F691" s="156"/>
      <c r="G691" s="156">
        <v>0</v>
      </c>
    </row>
    <row r="692" spans="1:7" ht="15" customHeight="1">
      <c r="A692" s="166"/>
      <c r="B692" s="27" t="s">
        <v>695</v>
      </c>
      <c r="C692" s="167"/>
      <c r="D692" s="167"/>
      <c r="E692" s="169">
        <v>0</v>
      </c>
      <c r="F692" s="156"/>
      <c r="G692" s="156"/>
    </row>
    <row r="693" spans="1:7" ht="15" customHeight="1">
      <c r="A693" s="166"/>
      <c r="B693" s="27" t="s">
        <v>696</v>
      </c>
      <c r="C693" s="167"/>
      <c r="D693" s="167"/>
      <c r="E693" s="169">
        <v>0</v>
      </c>
      <c r="F693" s="156"/>
      <c r="G693" s="156"/>
    </row>
    <row r="694" spans="1:7" ht="15" customHeight="1">
      <c r="A694" s="166"/>
      <c r="B694" s="27" t="s">
        <v>697</v>
      </c>
      <c r="C694" s="167"/>
      <c r="D694" s="167"/>
      <c r="E694" s="169">
        <v>982</v>
      </c>
      <c r="F694" s="156"/>
      <c r="G694" s="156">
        <v>0.5692753623188406</v>
      </c>
    </row>
    <row r="695" spans="1:7" ht="15" customHeight="1">
      <c r="A695" s="166"/>
      <c r="B695" s="27" t="s">
        <v>698</v>
      </c>
      <c r="C695" s="167"/>
      <c r="D695" s="167"/>
      <c r="E695" s="169">
        <v>10</v>
      </c>
      <c r="F695" s="156"/>
      <c r="G695" s="156">
        <v>0.13157894736842105</v>
      </c>
    </row>
    <row r="696" spans="1:7" ht="15" customHeight="1">
      <c r="A696" s="166"/>
      <c r="B696" s="27" t="s">
        <v>699</v>
      </c>
      <c r="C696" s="167"/>
      <c r="D696" s="167"/>
      <c r="E696" s="169">
        <v>1446</v>
      </c>
      <c r="F696" s="156"/>
      <c r="G696" s="156">
        <v>0.7362525458248472</v>
      </c>
    </row>
    <row r="697" spans="1:7" ht="15" customHeight="1">
      <c r="A697" s="166"/>
      <c r="B697" s="27" t="s">
        <v>700</v>
      </c>
      <c r="C697" s="167"/>
      <c r="D697" s="167"/>
      <c r="E697" s="169">
        <v>4492</v>
      </c>
      <c r="F697" s="156"/>
      <c r="G697" s="156">
        <v>1.2072023649556571</v>
      </c>
    </row>
    <row r="698" spans="1:7" ht="15" customHeight="1">
      <c r="A698" s="166"/>
      <c r="B698" s="27" t="s">
        <v>701</v>
      </c>
      <c r="C698" s="167">
        <v>70420</v>
      </c>
      <c r="D698" s="167">
        <v>65667</v>
      </c>
      <c r="E698" s="168">
        <v>65233</v>
      </c>
      <c r="F698" s="156">
        <f>E698/D698</f>
        <v>0.9933908964929112</v>
      </c>
      <c r="G698" s="156">
        <v>0.964642730391577</v>
      </c>
    </row>
    <row r="699" spans="1:7" ht="15" customHeight="1">
      <c r="A699" s="166"/>
      <c r="B699" s="27" t="s">
        <v>140</v>
      </c>
      <c r="C699" s="167"/>
      <c r="D699" s="167"/>
      <c r="E699" s="169">
        <v>2728</v>
      </c>
      <c r="F699" s="156"/>
      <c r="G699" s="156">
        <v>1.1753554502369667</v>
      </c>
    </row>
    <row r="700" spans="1:7" ht="15" customHeight="1">
      <c r="A700" s="166"/>
      <c r="B700" s="27" t="s">
        <v>141</v>
      </c>
      <c r="C700" s="167"/>
      <c r="D700" s="167"/>
      <c r="E700" s="169">
        <v>3</v>
      </c>
      <c r="F700" s="156"/>
      <c r="G700" s="156">
        <v>0.75</v>
      </c>
    </row>
    <row r="701" spans="1:7" ht="15" customHeight="1">
      <c r="A701" s="166"/>
      <c r="B701" s="27" t="s">
        <v>142</v>
      </c>
      <c r="C701" s="167"/>
      <c r="D701" s="167"/>
      <c r="E701" s="169">
        <v>0</v>
      </c>
      <c r="F701" s="156"/>
      <c r="G701" s="156"/>
    </row>
    <row r="702" spans="1:7" ht="15" customHeight="1">
      <c r="A702" s="166"/>
      <c r="B702" s="27" t="s">
        <v>702</v>
      </c>
      <c r="C702" s="167"/>
      <c r="D702" s="167"/>
      <c r="E702" s="169">
        <v>1679</v>
      </c>
      <c r="F702" s="156"/>
      <c r="G702" s="156">
        <v>1.3241324921135647</v>
      </c>
    </row>
    <row r="703" spans="1:7" ht="15" customHeight="1">
      <c r="A703" s="166"/>
      <c r="B703" s="27" t="s">
        <v>703</v>
      </c>
      <c r="C703" s="167"/>
      <c r="D703" s="167"/>
      <c r="E703" s="169">
        <v>23361</v>
      </c>
      <c r="F703" s="156"/>
      <c r="G703" s="156">
        <v>0.6374426981008513</v>
      </c>
    </row>
    <row r="704" spans="1:7" ht="15" customHeight="1">
      <c r="A704" s="166"/>
      <c r="B704" s="27" t="s">
        <v>704</v>
      </c>
      <c r="C704" s="167"/>
      <c r="D704" s="167"/>
      <c r="E704" s="169">
        <v>371</v>
      </c>
      <c r="F704" s="156"/>
      <c r="G704" s="156">
        <v>2.1695906432748537</v>
      </c>
    </row>
    <row r="705" spans="1:7" ht="15" customHeight="1">
      <c r="A705" s="166"/>
      <c r="B705" s="27" t="s">
        <v>705</v>
      </c>
      <c r="C705" s="167"/>
      <c r="D705" s="167"/>
      <c r="E705" s="169">
        <v>0</v>
      </c>
      <c r="F705" s="156"/>
      <c r="G705" s="156"/>
    </row>
    <row r="706" spans="1:7" ht="15" customHeight="1">
      <c r="A706" s="166"/>
      <c r="B706" s="27" t="s">
        <v>706</v>
      </c>
      <c r="C706" s="167"/>
      <c r="D706" s="167"/>
      <c r="E706" s="169">
        <v>202</v>
      </c>
      <c r="F706" s="156"/>
      <c r="G706" s="156">
        <v>2.8450704225352115</v>
      </c>
    </row>
    <row r="707" spans="1:7" ht="15" customHeight="1">
      <c r="A707" s="166"/>
      <c r="B707" s="27" t="s">
        <v>707</v>
      </c>
      <c r="C707" s="167"/>
      <c r="D707" s="167"/>
      <c r="E707" s="169">
        <v>359</v>
      </c>
      <c r="F707" s="156"/>
      <c r="G707" s="156">
        <v>1.2730496453900708</v>
      </c>
    </row>
    <row r="708" spans="1:7" ht="15" customHeight="1">
      <c r="A708" s="166"/>
      <c r="B708" s="27" t="s">
        <v>708</v>
      </c>
      <c r="C708" s="167"/>
      <c r="D708" s="167"/>
      <c r="E708" s="169">
        <v>3268</v>
      </c>
      <c r="F708" s="156"/>
      <c r="G708" s="156">
        <v>3.1513982642237224</v>
      </c>
    </row>
    <row r="709" spans="1:7" ht="15" customHeight="1">
      <c r="A709" s="166"/>
      <c r="B709" s="27" t="s">
        <v>709</v>
      </c>
      <c r="C709" s="167"/>
      <c r="D709" s="167"/>
      <c r="E709" s="169">
        <v>8</v>
      </c>
      <c r="F709" s="156"/>
      <c r="G709" s="156">
        <v>0.4</v>
      </c>
    </row>
    <row r="710" spans="1:7" ht="15" customHeight="1">
      <c r="A710" s="166"/>
      <c r="B710" s="27" t="s">
        <v>710</v>
      </c>
      <c r="C710" s="167"/>
      <c r="D710" s="167"/>
      <c r="E710" s="169">
        <v>5</v>
      </c>
      <c r="F710" s="156"/>
      <c r="G710" s="156">
        <v>1</v>
      </c>
    </row>
    <row r="711" spans="1:7" ht="15" customHeight="1">
      <c r="A711" s="166"/>
      <c r="B711" s="27" t="s">
        <v>711</v>
      </c>
      <c r="C711" s="167"/>
      <c r="D711" s="167"/>
      <c r="E711" s="169">
        <v>0</v>
      </c>
      <c r="F711" s="156"/>
      <c r="G711" s="156"/>
    </row>
    <row r="712" spans="1:7" ht="15" customHeight="1">
      <c r="A712" s="166"/>
      <c r="B712" s="27" t="s">
        <v>712</v>
      </c>
      <c r="C712" s="167"/>
      <c r="D712" s="167"/>
      <c r="E712" s="169">
        <v>804</v>
      </c>
      <c r="F712" s="156"/>
      <c r="G712" s="156">
        <v>1.2465116279069768</v>
      </c>
    </row>
    <row r="713" spans="1:7" ht="15" customHeight="1">
      <c r="A713" s="166"/>
      <c r="B713" s="27" t="s">
        <v>713</v>
      </c>
      <c r="C713" s="167"/>
      <c r="D713" s="167"/>
      <c r="E713" s="169">
        <v>58</v>
      </c>
      <c r="F713" s="156"/>
      <c r="G713" s="156">
        <v>0.1039426523297491</v>
      </c>
    </row>
    <row r="714" spans="1:7" ht="15" customHeight="1">
      <c r="A714" s="166"/>
      <c r="B714" s="27" t="s">
        <v>714</v>
      </c>
      <c r="C714" s="167"/>
      <c r="D714" s="167"/>
      <c r="E714" s="169">
        <v>11800</v>
      </c>
      <c r="F714" s="156"/>
      <c r="G714" s="156">
        <v>0.8041433828540275</v>
      </c>
    </row>
    <row r="715" spans="1:7" ht="15" customHeight="1">
      <c r="A715" s="166"/>
      <c r="B715" s="27" t="s">
        <v>715</v>
      </c>
      <c r="C715" s="167"/>
      <c r="D715" s="167"/>
      <c r="E715" s="169">
        <v>1174</v>
      </c>
      <c r="F715" s="156"/>
      <c r="G715" s="156">
        <v>0.6821615339918652</v>
      </c>
    </row>
    <row r="716" spans="1:7" ht="15" customHeight="1">
      <c r="A716" s="166"/>
      <c r="B716" s="27" t="s">
        <v>716</v>
      </c>
      <c r="C716" s="167"/>
      <c r="D716" s="167"/>
      <c r="E716" s="169">
        <v>0</v>
      </c>
      <c r="F716" s="156"/>
      <c r="G716" s="156"/>
    </row>
    <row r="717" spans="1:7" ht="15" customHeight="1">
      <c r="A717" s="166"/>
      <c r="B717" s="27" t="s">
        <v>717</v>
      </c>
      <c r="C717" s="167"/>
      <c r="D717" s="167"/>
      <c r="E717" s="169">
        <v>0</v>
      </c>
      <c r="F717" s="156"/>
      <c r="G717" s="156"/>
    </row>
    <row r="718" spans="1:7" ht="15" customHeight="1">
      <c r="A718" s="166"/>
      <c r="B718" s="27" t="s">
        <v>718</v>
      </c>
      <c r="C718" s="167"/>
      <c r="D718" s="167"/>
      <c r="E718" s="169">
        <v>2385</v>
      </c>
      <c r="F718" s="156"/>
      <c r="G718" s="156">
        <v>32.67123287671233</v>
      </c>
    </row>
    <row r="719" spans="1:7" ht="15" customHeight="1">
      <c r="A719" s="166"/>
      <c r="B719" s="27" t="s">
        <v>719</v>
      </c>
      <c r="C719" s="167"/>
      <c r="D719" s="167"/>
      <c r="E719" s="169">
        <v>0</v>
      </c>
      <c r="F719" s="156"/>
      <c r="G719" s="156"/>
    </row>
    <row r="720" spans="1:7" ht="15" customHeight="1">
      <c r="A720" s="166"/>
      <c r="B720" s="27" t="s">
        <v>720</v>
      </c>
      <c r="C720" s="167"/>
      <c r="D720" s="167"/>
      <c r="E720" s="168">
        <v>0</v>
      </c>
      <c r="F720" s="156"/>
      <c r="G720" s="156"/>
    </row>
    <row r="721" spans="1:7" ht="15" customHeight="1">
      <c r="A721" s="166"/>
      <c r="B721" s="27" t="s">
        <v>693</v>
      </c>
      <c r="C721" s="167"/>
      <c r="D721" s="167"/>
      <c r="E721" s="169">
        <v>0</v>
      </c>
      <c r="F721" s="156"/>
      <c r="G721" s="156"/>
    </row>
    <row r="722" spans="1:7" ht="15" customHeight="1">
      <c r="A722" s="166"/>
      <c r="B722" s="27" t="s">
        <v>721</v>
      </c>
      <c r="C722" s="167"/>
      <c r="D722" s="167"/>
      <c r="E722" s="169">
        <v>3</v>
      </c>
      <c r="F722" s="156"/>
      <c r="G722" s="156">
        <v>0.75</v>
      </c>
    </row>
    <row r="723" spans="1:7" ht="15" customHeight="1">
      <c r="A723" s="166"/>
      <c r="B723" s="27" t="s">
        <v>722</v>
      </c>
      <c r="C723" s="167"/>
      <c r="D723" s="167"/>
      <c r="E723" s="169">
        <v>8339</v>
      </c>
      <c r="F723" s="156"/>
      <c r="G723" s="156">
        <v>1.40600236047884</v>
      </c>
    </row>
    <row r="724" spans="1:7" ht="15" customHeight="1">
      <c r="A724" s="166"/>
      <c r="B724" s="27" t="s">
        <v>723</v>
      </c>
      <c r="C724" s="167"/>
      <c r="D724" s="167"/>
      <c r="E724" s="169">
        <v>8686</v>
      </c>
      <c r="F724" s="156"/>
      <c r="G724" s="156">
        <v>3.9643998174349613</v>
      </c>
    </row>
    <row r="725" spans="1:7" ht="15" customHeight="1">
      <c r="A725" s="166"/>
      <c r="B725" s="27" t="s">
        <v>724</v>
      </c>
      <c r="C725" s="167"/>
      <c r="D725" s="167"/>
      <c r="E725" s="171"/>
      <c r="F725" s="156"/>
      <c r="G725" s="156"/>
    </row>
    <row r="726" spans="1:7" ht="15" customHeight="1">
      <c r="A726" s="166"/>
      <c r="B726" s="27" t="s">
        <v>140</v>
      </c>
      <c r="C726" s="167"/>
      <c r="D726" s="167"/>
      <c r="E726" s="171"/>
      <c r="F726" s="156"/>
      <c r="G726" s="156"/>
    </row>
    <row r="727" spans="1:7" ht="15" customHeight="1">
      <c r="A727" s="166"/>
      <c r="B727" s="27" t="s">
        <v>141</v>
      </c>
      <c r="C727" s="167"/>
      <c r="D727" s="167"/>
      <c r="E727" s="171"/>
      <c r="F727" s="156"/>
      <c r="G727" s="156"/>
    </row>
    <row r="728" spans="1:7" ht="15" customHeight="1">
      <c r="A728" s="166"/>
      <c r="B728" s="27" t="s">
        <v>142</v>
      </c>
      <c r="C728" s="167"/>
      <c r="D728" s="167"/>
      <c r="E728" s="171"/>
      <c r="F728" s="156"/>
      <c r="G728" s="156"/>
    </row>
    <row r="729" spans="1:7" ht="15" customHeight="1">
      <c r="A729" s="166"/>
      <c r="B729" s="27" t="s">
        <v>725</v>
      </c>
      <c r="C729" s="167"/>
      <c r="D729" s="167"/>
      <c r="E729" s="171"/>
      <c r="F729" s="156"/>
      <c r="G729" s="156"/>
    </row>
    <row r="730" spans="1:7" ht="15" customHeight="1">
      <c r="A730" s="166"/>
      <c r="B730" s="27" t="s">
        <v>726</v>
      </c>
      <c r="C730" s="167"/>
      <c r="D730" s="167"/>
      <c r="E730" s="171"/>
      <c r="F730" s="156"/>
      <c r="G730" s="156"/>
    </row>
    <row r="731" spans="1:7" ht="15" customHeight="1">
      <c r="A731" s="166"/>
      <c r="B731" s="27" t="s">
        <v>727</v>
      </c>
      <c r="C731" s="167"/>
      <c r="D731" s="167"/>
      <c r="E731" s="171"/>
      <c r="F731" s="156"/>
      <c r="G731" s="156"/>
    </row>
    <row r="732" spans="1:7" ht="15" customHeight="1">
      <c r="A732" s="166"/>
      <c r="B732" s="27" t="s">
        <v>728</v>
      </c>
      <c r="C732" s="167"/>
      <c r="D732" s="167"/>
      <c r="E732" s="171"/>
      <c r="F732" s="156"/>
      <c r="G732" s="156"/>
    </row>
    <row r="733" spans="1:7" ht="15" customHeight="1">
      <c r="A733" s="166"/>
      <c r="B733" s="27" t="s">
        <v>729</v>
      </c>
      <c r="C733" s="167"/>
      <c r="D733" s="167"/>
      <c r="E733" s="171"/>
      <c r="F733" s="156"/>
      <c r="G733" s="156"/>
    </row>
    <row r="734" spans="1:7" ht="15" customHeight="1">
      <c r="A734" s="166"/>
      <c r="B734" s="27" t="s">
        <v>730</v>
      </c>
      <c r="C734" s="167"/>
      <c r="D734" s="167"/>
      <c r="E734" s="171"/>
      <c r="F734" s="156"/>
      <c r="G734" s="156"/>
    </row>
    <row r="735" spans="1:7" ht="15" customHeight="1">
      <c r="A735" s="166"/>
      <c r="B735" s="27" t="s">
        <v>731</v>
      </c>
      <c r="C735" s="167"/>
      <c r="D735" s="167"/>
      <c r="E735" s="171"/>
      <c r="F735" s="156"/>
      <c r="G735" s="156"/>
    </row>
    <row r="736" spans="1:7" ht="15" customHeight="1">
      <c r="A736" s="166"/>
      <c r="B736" s="27" t="s">
        <v>732</v>
      </c>
      <c r="C736" s="167">
        <v>152150</v>
      </c>
      <c r="D736" s="167">
        <v>109008</v>
      </c>
      <c r="E736" s="168">
        <f>SUM(E737:E746)</f>
        <v>108558</v>
      </c>
      <c r="F736" s="156">
        <f>E736/D736</f>
        <v>0.9958718626155878</v>
      </c>
      <c r="G736" s="156">
        <v>0.7735522349772334</v>
      </c>
    </row>
    <row r="737" spans="1:7" ht="15" customHeight="1">
      <c r="A737" s="166"/>
      <c r="B737" s="27" t="s">
        <v>140</v>
      </c>
      <c r="C737" s="167"/>
      <c r="D737" s="167"/>
      <c r="E737" s="169">
        <v>2128</v>
      </c>
      <c r="F737" s="156"/>
      <c r="G737" s="156">
        <v>1.614567526555387</v>
      </c>
    </row>
    <row r="738" spans="1:7" ht="15" customHeight="1">
      <c r="A738" s="166"/>
      <c r="B738" s="27" t="s">
        <v>141</v>
      </c>
      <c r="C738" s="167"/>
      <c r="D738" s="167"/>
      <c r="E738" s="169">
        <v>436</v>
      </c>
      <c r="F738" s="156"/>
      <c r="G738" s="156">
        <v>0.6759689922480621</v>
      </c>
    </row>
    <row r="739" spans="1:7" ht="15" customHeight="1">
      <c r="A739" s="166"/>
      <c r="B739" s="27" t="s">
        <v>142</v>
      </c>
      <c r="C739" s="167"/>
      <c r="D739" s="167"/>
      <c r="E739" s="169">
        <v>0</v>
      </c>
      <c r="F739" s="156"/>
      <c r="G739" s="156"/>
    </row>
    <row r="740" spans="1:7" ht="15" customHeight="1">
      <c r="A740" s="166"/>
      <c r="B740" s="27" t="s">
        <v>733</v>
      </c>
      <c r="C740" s="167"/>
      <c r="D740" s="167"/>
      <c r="E740" s="169">
        <v>58216</v>
      </c>
      <c r="F740" s="156"/>
      <c r="G740" s="156">
        <v>0.6623583488827197</v>
      </c>
    </row>
    <row r="741" spans="1:7" ht="15" customHeight="1">
      <c r="A741" s="166"/>
      <c r="B741" s="27" t="s">
        <v>734</v>
      </c>
      <c r="C741" s="167"/>
      <c r="D741" s="167"/>
      <c r="E741" s="169">
        <v>9890</v>
      </c>
      <c r="F741" s="156"/>
      <c r="G741" s="156">
        <v>2.1674337058952444</v>
      </c>
    </row>
    <row r="742" spans="1:7" ht="15" customHeight="1">
      <c r="A742" s="166"/>
      <c r="B742" s="27" t="s">
        <v>735</v>
      </c>
      <c r="C742" s="167"/>
      <c r="D742" s="167"/>
      <c r="E742" s="169">
        <v>253</v>
      </c>
      <c r="F742" s="156"/>
      <c r="G742" s="156">
        <v>0.4650735294117647</v>
      </c>
    </row>
    <row r="743" spans="1:7" ht="15" customHeight="1">
      <c r="A743" s="166"/>
      <c r="B743" s="27" t="s">
        <v>736</v>
      </c>
      <c r="C743" s="167"/>
      <c r="D743" s="167"/>
      <c r="E743" s="169">
        <v>899</v>
      </c>
      <c r="F743" s="156"/>
      <c r="G743" s="156">
        <v>0.2069521178637201</v>
      </c>
    </row>
    <row r="744" spans="1:7" ht="15" customHeight="1">
      <c r="A744" s="166"/>
      <c r="B744" s="27" t="s">
        <v>737</v>
      </c>
      <c r="C744" s="167"/>
      <c r="D744" s="167"/>
      <c r="E744" s="169">
        <v>0</v>
      </c>
      <c r="F744" s="156"/>
      <c r="G744" s="156"/>
    </row>
    <row r="745" spans="1:7" ht="15" customHeight="1">
      <c r="A745" s="166"/>
      <c r="B745" s="27" t="s">
        <v>738</v>
      </c>
      <c r="C745" s="167"/>
      <c r="D745" s="167"/>
      <c r="E745" s="169">
        <v>188</v>
      </c>
      <c r="F745" s="156"/>
      <c r="G745" s="156">
        <v>1.709090909090909</v>
      </c>
    </row>
    <row r="746" spans="1:7" ht="15" customHeight="1">
      <c r="A746" s="166"/>
      <c r="B746" s="27" t="s">
        <v>739</v>
      </c>
      <c r="C746" s="167"/>
      <c r="D746" s="167"/>
      <c r="E746" s="169">
        <v>36548</v>
      </c>
      <c r="F746" s="156"/>
      <c r="G746" s="156">
        <v>0.893135553872095</v>
      </c>
    </row>
    <row r="747" spans="1:7" ht="15" customHeight="1">
      <c r="A747" s="166"/>
      <c r="B747" s="27" t="s">
        <v>740</v>
      </c>
      <c r="C747" s="167">
        <v>14079</v>
      </c>
      <c r="D747" s="167">
        <v>11151</v>
      </c>
      <c r="E747" s="169">
        <f>SUM(E748:E752)</f>
        <v>11151</v>
      </c>
      <c r="F747" s="156">
        <f>E747/D747</f>
        <v>1</v>
      </c>
      <c r="G747" s="156">
        <v>0.8217391304347826</v>
      </c>
    </row>
    <row r="748" spans="1:7" ht="15" customHeight="1">
      <c r="A748" s="166"/>
      <c r="B748" s="27" t="s">
        <v>314</v>
      </c>
      <c r="C748" s="167"/>
      <c r="D748" s="167"/>
      <c r="E748" s="169">
        <v>14</v>
      </c>
      <c r="F748" s="156"/>
      <c r="G748" s="156">
        <v>2.3333333333333335</v>
      </c>
    </row>
    <row r="749" spans="1:7" ht="15" customHeight="1">
      <c r="A749" s="166"/>
      <c r="B749" s="27" t="s">
        <v>741</v>
      </c>
      <c r="C749" s="167"/>
      <c r="D749" s="167"/>
      <c r="E749" s="169">
        <v>10280</v>
      </c>
      <c r="F749" s="156"/>
      <c r="G749" s="156">
        <v>0.9964136861490743</v>
      </c>
    </row>
    <row r="750" spans="1:7" ht="15" customHeight="1">
      <c r="A750" s="166"/>
      <c r="B750" s="27" t="s">
        <v>742</v>
      </c>
      <c r="C750" s="167"/>
      <c r="D750" s="167"/>
      <c r="E750" s="169">
        <v>797</v>
      </c>
      <c r="F750" s="156"/>
      <c r="G750" s="156">
        <v>0.2560231288146482</v>
      </c>
    </row>
    <row r="751" spans="1:7" ht="15" customHeight="1">
      <c r="A751" s="166"/>
      <c r="B751" s="27" t="s">
        <v>743</v>
      </c>
      <c r="C751" s="167"/>
      <c r="D751" s="167"/>
      <c r="E751" s="169">
        <v>0</v>
      </c>
      <c r="F751" s="156"/>
      <c r="G751" s="156"/>
    </row>
    <row r="752" spans="1:7" ht="15" customHeight="1">
      <c r="A752" s="166"/>
      <c r="B752" s="27" t="s">
        <v>744</v>
      </c>
      <c r="C752" s="167"/>
      <c r="D752" s="167"/>
      <c r="E752" s="169">
        <v>60</v>
      </c>
      <c r="F752" s="156"/>
      <c r="G752" s="156">
        <v>0.44776119402985076</v>
      </c>
    </row>
    <row r="753" spans="1:7" ht="15" customHeight="1">
      <c r="A753" s="166"/>
      <c r="B753" s="27" t="s">
        <v>745</v>
      </c>
      <c r="C753" s="167">
        <v>33944</v>
      </c>
      <c r="D753" s="167">
        <v>29483</v>
      </c>
      <c r="E753" s="169">
        <f>SUM(E754:E759)</f>
        <v>29273</v>
      </c>
      <c r="F753" s="156">
        <f>E753/D753</f>
        <v>0.9928772512973578</v>
      </c>
      <c r="G753" s="156">
        <v>0.8932865425694233</v>
      </c>
    </row>
    <row r="754" spans="1:7" ht="15" customHeight="1">
      <c r="A754" s="166"/>
      <c r="B754" s="27" t="s">
        <v>746</v>
      </c>
      <c r="C754" s="167"/>
      <c r="D754" s="167"/>
      <c r="E754" s="169">
        <v>19606</v>
      </c>
      <c r="F754" s="156"/>
      <c r="G754" s="156">
        <v>0.9468753018448759</v>
      </c>
    </row>
    <row r="755" spans="1:7" ht="15" customHeight="1">
      <c r="A755" s="166"/>
      <c r="B755" s="27" t="s">
        <v>747</v>
      </c>
      <c r="C755" s="167"/>
      <c r="D755" s="167"/>
      <c r="E755" s="169">
        <v>41</v>
      </c>
      <c r="F755" s="156"/>
      <c r="G755" s="156">
        <v>1</v>
      </c>
    </row>
    <row r="756" spans="1:7" ht="15" customHeight="1">
      <c r="A756" s="166"/>
      <c r="B756" s="27" t="s">
        <v>748</v>
      </c>
      <c r="C756" s="167"/>
      <c r="D756" s="167"/>
      <c r="E756" s="169">
        <v>8808</v>
      </c>
      <c r="F756" s="156"/>
      <c r="G756" s="156">
        <v>0.7854467629748528</v>
      </c>
    </row>
    <row r="757" spans="1:7" ht="15" customHeight="1">
      <c r="A757" s="166"/>
      <c r="B757" s="27" t="s">
        <v>749</v>
      </c>
      <c r="C757" s="167"/>
      <c r="D757" s="167"/>
      <c r="E757" s="169">
        <v>583</v>
      </c>
      <c r="F757" s="156"/>
      <c r="G757" s="156">
        <v>1.108365019011407</v>
      </c>
    </row>
    <row r="758" spans="1:7" ht="15" customHeight="1">
      <c r="A758" s="166"/>
      <c r="B758" s="27" t="s">
        <v>750</v>
      </c>
      <c r="C758" s="167"/>
      <c r="D758" s="167"/>
      <c r="E758" s="169">
        <v>0</v>
      </c>
      <c r="F758" s="156"/>
      <c r="G758" s="156"/>
    </row>
    <row r="759" spans="1:7" ht="15" customHeight="1">
      <c r="A759" s="166"/>
      <c r="B759" s="27" t="s">
        <v>751</v>
      </c>
      <c r="C759" s="167"/>
      <c r="D759" s="167"/>
      <c r="E759" s="169">
        <v>235</v>
      </c>
      <c r="F759" s="156"/>
      <c r="G759" s="156">
        <v>0.8303886925795053</v>
      </c>
    </row>
    <row r="760" spans="1:7" ht="15" customHeight="1">
      <c r="A760" s="166"/>
      <c r="B760" s="27" t="s">
        <v>752</v>
      </c>
      <c r="C760" s="167">
        <v>14938</v>
      </c>
      <c r="D760" s="167">
        <v>14544</v>
      </c>
      <c r="E760" s="169">
        <f>SUM(E761:E766)</f>
        <v>13093</v>
      </c>
      <c r="F760" s="156">
        <f>E760/D760</f>
        <v>0.9002337733773378</v>
      </c>
      <c r="G760" s="156">
        <v>0.9473950795947902</v>
      </c>
    </row>
    <row r="761" spans="1:7" ht="15" customHeight="1">
      <c r="A761" s="166"/>
      <c r="B761" s="27" t="s">
        <v>753</v>
      </c>
      <c r="C761" s="167"/>
      <c r="D761" s="167"/>
      <c r="E761" s="169">
        <v>503</v>
      </c>
      <c r="F761" s="156"/>
      <c r="G761" s="156">
        <v>0.907942238267148</v>
      </c>
    </row>
    <row r="762" spans="1:7" ht="15" customHeight="1">
      <c r="A762" s="166"/>
      <c r="B762" s="27" t="s">
        <v>754</v>
      </c>
      <c r="C762" s="167"/>
      <c r="D762" s="167"/>
      <c r="E762" s="169">
        <v>738</v>
      </c>
      <c r="F762" s="156"/>
      <c r="G762" s="156">
        <v>3.037037037037037</v>
      </c>
    </row>
    <row r="763" spans="1:7" ht="15" customHeight="1">
      <c r="A763" s="166"/>
      <c r="B763" s="27" t="s">
        <v>755</v>
      </c>
      <c r="C763" s="167"/>
      <c r="D763" s="167"/>
      <c r="E763" s="169">
        <v>6780</v>
      </c>
      <c r="F763" s="156"/>
      <c r="G763" s="156">
        <v>0.7859958265708323</v>
      </c>
    </row>
    <row r="764" spans="1:7" ht="15" customHeight="1">
      <c r="A764" s="166"/>
      <c r="B764" s="27" t="s">
        <v>756</v>
      </c>
      <c r="C764" s="167"/>
      <c r="D764" s="167"/>
      <c r="E764" s="169">
        <v>5072</v>
      </c>
      <c r="F764" s="156"/>
      <c r="G764" s="156">
        <v>1.1803583895741214</v>
      </c>
    </row>
    <row r="765" spans="1:7" ht="15" customHeight="1">
      <c r="A765" s="166"/>
      <c r="B765" s="27" t="s">
        <v>757</v>
      </c>
      <c r="C765" s="167"/>
      <c r="D765" s="167"/>
      <c r="E765" s="169">
        <v>0</v>
      </c>
      <c r="F765" s="156"/>
      <c r="G765" s="156">
        <v>0</v>
      </c>
    </row>
    <row r="766" spans="1:7" ht="15" customHeight="1">
      <c r="A766" s="166"/>
      <c r="B766" s="27" t="s">
        <v>758</v>
      </c>
      <c r="C766" s="167"/>
      <c r="D766" s="167"/>
      <c r="E766" s="169">
        <v>0</v>
      </c>
      <c r="F766" s="156"/>
      <c r="G766" s="156"/>
    </row>
    <row r="767" spans="1:7" ht="15" customHeight="1">
      <c r="A767" s="166"/>
      <c r="B767" s="27" t="s">
        <v>759</v>
      </c>
      <c r="C767" s="167"/>
      <c r="D767" s="167"/>
      <c r="E767" s="169">
        <f>SUM(E768:E770)</f>
        <v>0</v>
      </c>
      <c r="F767" s="156"/>
      <c r="G767" s="156"/>
    </row>
    <row r="768" spans="1:7" ht="15" customHeight="1">
      <c r="A768" s="166"/>
      <c r="B768" s="27" t="s">
        <v>760</v>
      </c>
      <c r="C768" s="167"/>
      <c r="D768" s="167"/>
      <c r="E768" s="169">
        <v>0</v>
      </c>
      <c r="F768" s="156"/>
      <c r="G768" s="156"/>
    </row>
    <row r="769" spans="1:7" ht="15" customHeight="1">
      <c r="A769" s="166"/>
      <c r="B769" s="27" t="s">
        <v>761</v>
      </c>
      <c r="C769" s="167"/>
      <c r="D769" s="167"/>
      <c r="E769" s="169">
        <v>0</v>
      </c>
      <c r="F769" s="156"/>
      <c r="G769" s="156"/>
    </row>
    <row r="770" spans="1:7" ht="15" customHeight="1">
      <c r="A770" s="166"/>
      <c r="B770" s="27" t="s">
        <v>762</v>
      </c>
      <c r="C770" s="167"/>
      <c r="D770" s="167"/>
      <c r="E770" s="169">
        <v>0</v>
      </c>
      <c r="F770" s="156"/>
      <c r="G770" s="156"/>
    </row>
    <row r="771" spans="1:7" ht="15" customHeight="1">
      <c r="A771" s="166"/>
      <c r="B771" s="27" t="s">
        <v>763</v>
      </c>
      <c r="C771" s="167">
        <v>3269</v>
      </c>
      <c r="D771" s="167">
        <v>268</v>
      </c>
      <c r="E771" s="169">
        <f>SUM(E772:E773)</f>
        <v>268</v>
      </c>
      <c r="F771" s="156">
        <f aca="true" t="shared" si="10" ref="F771:F775">E771/D771</f>
        <v>1</v>
      </c>
      <c r="G771" s="156">
        <v>0.046535856919604095</v>
      </c>
    </row>
    <row r="772" spans="1:7" ht="15" customHeight="1">
      <c r="A772" s="166"/>
      <c r="B772" s="27" t="s">
        <v>764</v>
      </c>
      <c r="C772" s="167"/>
      <c r="D772" s="167"/>
      <c r="E772" s="169">
        <v>0</v>
      </c>
      <c r="F772" s="156"/>
      <c r="G772" s="156"/>
    </row>
    <row r="773" spans="1:7" ht="15" customHeight="1">
      <c r="A773" s="166"/>
      <c r="B773" s="27" t="s">
        <v>765</v>
      </c>
      <c r="C773" s="167"/>
      <c r="D773" s="167"/>
      <c r="E773" s="169">
        <v>268</v>
      </c>
      <c r="F773" s="156"/>
      <c r="G773" s="156">
        <v>0.046535856919604095</v>
      </c>
    </row>
    <row r="774" spans="1:7" ht="15" customHeight="1">
      <c r="A774" s="166" t="s">
        <v>766</v>
      </c>
      <c r="B774" s="27" t="s">
        <v>34</v>
      </c>
      <c r="C774" s="167">
        <v>178690</v>
      </c>
      <c r="D774" s="167">
        <v>175665</v>
      </c>
      <c r="E774" s="168">
        <v>175170</v>
      </c>
      <c r="F774" s="156">
        <f t="shared" si="10"/>
        <v>0.9971821364529075</v>
      </c>
      <c r="G774" s="156">
        <v>1.0024378519434143</v>
      </c>
    </row>
    <row r="775" spans="1:7" ht="15" customHeight="1">
      <c r="A775" s="166"/>
      <c r="B775" s="27" t="s">
        <v>767</v>
      </c>
      <c r="C775" s="167">
        <v>94897</v>
      </c>
      <c r="D775" s="167">
        <v>20287</v>
      </c>
      <c r="E775" s="169">
        <v>20287</v>
      </c>
      <c r="F775" s="156">
        <f t="shared" si="10"/>
        <v>1</v>
      </c>
      <c r="G775" s="156">
        <v>0.20293087926377915</v>
      </c>
    </row>
    <row r="776" spans="1:7" ht="15" customHeight="1">
      <c r="A776" s="166"/>
      <c r="B776" s="27" t="s">
        <v>140</v>
      </c>
      <c r="C776" s="167"/>
      <c r="D776" s="167"/>
      <c r="E776" s="169">
        <v>2772</v>
      </c>
      <c r="F776" s="156"/>
      <c r="G776" s="156">
        <v>1.1240875912408759</v>
      </c>
    </row>
    <row r="777" spans="1:7" ht="15" customHeight="1">
      <c r="A777" s="166"/>
      <c r="B777" s="27" t="s">
        <v>141</v>
      </c>
      <c r="C777" s="167"/>
      <c r="D777" s="167"/>
      <c r="E777" s="169">
        <v>35</v>
      </c>
      <c r="F777" s="156"/>
      <c r="G777" s="156">
        <v>0.13307984790874525</v>
      </c>
    </row>
    <row r="778" spans="1:7" ht="15" customHeight="1">
      <c r="A778" s="166"/>
      <c r="B778" s="27" t="s">
        <v>142</v>
      </c>
      <c r="C778" s="167"/>
      <c r="D778" s="167"/>
      <c r="E778" s="169">
        <v>0</v>
      </c>
      <c r="F778" s="156"/>
      <c r="G778" s="156"/>
    </row>
    <row r="779" spans="1:7" ht="15" customHeight="1">
      <c r="A779" s="166"/>
      <c r="B779" s="27" t="s">
        <v>768</v>
      </c>
      <c r="C779" s="167"/>
      <c r="D779" s="167"/>
      <c r="E779" s="169">
        <v>2705</v>
      </c>
      <c r="F779" s="156"/>
      <c r="G779" s="156">
        <v>0.04240476563724722</v>
      </c>
    </row>
    <row r="780" spans="1:7" ht="15" customHeight="1">
      <c r="A780" s="166"/>
      <c r="B780" s="27" t="s">
        <v>769</v>
      </c>
      <c r="C780" s="167"/>
      <c r="D780" s="167"/>
      <c r="E780" s="169">
        <v>6559</v>
      </c>
      <c r="F780" s="156"/>
      <c r="G780" s="156">
        <v>0.9212078651685394</v>
      </c>
    </row>
    <row r="781" spans="1:7" ht="15" customHeight="1">
      <c r="A781" s="166"/>
      <c r="B781" s="27" t="s">
        <v>770</v>
      </c>
      <c r="C781" s="167"/>
      <c r="D781" s="167"/>
      <c r="E781" s="169">
        <v>0</v>
      </c>
      <c r="F781" s="156"/>
      <c r="G781" s="156"/>
    </row>
    <row r="782" spans="1:7" ht="15" customHeight="1">
      <c r="A782" s="166"/>
      <c r="B782" s="27" t="s">
        <v>771</v>
      </c>
      <c r="C782" s="167"/>
      <c r="D782" s="167"/>
      <c r="E782" s="169">
        <v>2</v>
      </c>
      <c r="F782" s="156"/>
      <c r="G782" s="156"/>
    </row>
    <row r="783" spans="1:7" ht="15" customHeight="1">
      <c r="A783" s="166"/>
      <c r="B783" s="27" t="s">
        <v>772</v>
      </c>
      <c r="C783" s="167"/>
      <c r="D783" s="167"/>
      <c r="E783" s="169">
        <v>0</v>
      </c>
      <c r="F783" s="156"/>
      <c r="G783" s="156"/>
    </row>
    <row r="784" spans="1:7" ht="15" customHeight="1">
      <c r="A784" s="166"/>
      <c r="B784" s="27" t="s">
        <v>773</v>
      </c>
      <c r="C784" s="167"/>
      <c r="D784" s="167"/>
      <c r="E784" s="169">
        <v>55</v>
      </c>
      <c r="F784" s="156"/>
      <c r="G784" s="156">
        <v>0.44715447154471544</v>
      </c>
    </row>
    <row r="785" spans="1:7" ht="15" customHeight="1">
      <c r="A785" s="166"/>
      <c r="B785" s="27" t="s">
        <v>774</v>
      </c>
      <c r="C785" s="167"/>
      <c r="D785" s="167"/>
      <c r="E785" s="169">
        <v>0</v>
      </c>
      <c r="F785" s="156"/>
      <c r="G785" s="156"/>
    </row>
    <row r="786" spans="1:7" ht="15" customHeight="1">
      <c r="A786" s="166"/>
      <c r="B786" s="27" t="s">
        <v>775</v>
      </c>
      <c r="C786" s="167"/>
      <c r="D786" s="167"/>
      <c r="E786" s="169">
        <v>60</v>
      </c>
      <c r="F786" s="156"/>
      <c r="G786" s="156">
        <v>0.967741935483871</v>
      </c>
    </row>
    <row r="787" spans="1:7" ht="15" customHeight="1">
      <c r="A787" s="166"/>
      <c r="B787" s="27" t="s">
        <v>776</v>
      </c>
      <c r="C787" s="167"/>
      <c r="D787" s="167"/>
      <c r="E787" s="169">
        <v>0</v>
      </c>
      <c r="F787" s="156"/>
      <c r="G787" s="156"/>
    </row>
    <row r="788" spans="1:7" ht="15" customHeight="1">
      <c r="A788" s="166"/>
      <c r="B788" s="27" t="s">
        <v>777</v>
      </c>
      <c r="C788" s="167"/>
      <c r="D788" s="167"/>
      <c r="E788" s="169">
        <v>0</v>
      </c>
      <c r="F788" s="156"/>
      <c r="G788" s="156"/>
    </row>
    <row r="789" spans="1:7" ht="15" customHeight="1">
      <c r="A789" s="166"/>
      <c r="B789" s="27" t="s">
        <v>778</v>
      </c>
      <c r="C789" s="167"/>
      <c r="D789" s="167"/>
      <c r="E789" s="169">
        <v>0</v>
      </c>
      <c r="F789" s="156"/>
      <c r="G789" s="156"/>
    </row>
    <row r="790" spans="1:7" ht="15" customHeight="1">
      <c r="A790" s="166"/>
      <c r="B790" s="27" t="s">
        <v>779</v>
      </c>
      <c r="C790" s="167"/>
      <c r="D790" s="167"/>
      <c r="E790" s="169">
        <v>0</v>
      </c>
      <c r="F790" s="156"/>
      <c r="G790" s="156"/>
    </row>
    <row r="791" spans="1:7" ht="15" customHeight="1">
      <c r="A791" s="166"/>
      <c r="B791" s="27" t="s">
        <v>780</v>
      </c>
      <c r="C791" s="167"/>
      <c r="D791" s="167"/>
      <c r="E791" s="169">
        <v>0</v>
      </c>
      <c r="F791" s="156"/>
      <c r="G791" s="156"/>
    </row>
    <row r="792" spans="1:7" ht="15" customHeight="1">
      <c r="A792" s="166"/>
      <c r="B792" s="27" t="s">
        <v>781</v>
      </c>
      <c r="C792" s="167"/>
      <c r="D792" s="167"/>
      <c r="E792" s="169">
        <v>0</v>
      </c>
      <c r="F792" s="156"/>
      <c r="G792" s="156"/>
    </row>
    <row r="793" spans="1:7" ht="15" customHeight="1">
      <c r="A793" s="166"/>
      <c r="B793" s="27" t="s">
        <v>782</v>
      </c>
      <c r="C793" s="167"/>
      <c r="D793" s="167"/>
      <c r="E793" s="169">
        <v>0</v>
      </c>
      <c r="F793" s="156"/>
      <c r="G793" s="156"/>
    </row>
    <row r="794" spans="1:7" ht="15" customHeight="1">
      <c r="A794" s="166"/>
      <c r="B794" s="27" t="s">
        <v>783</v>
      </c>
      <c r="C794" s="167"/>
      <c r="D794" s="167"/>
      <c r="E794" s="169">
        <v>2</v>
      </c>
      <c r="F794" s="156"/>
      <c r="G794" s="156"/>
    </row>
    <row r="795" spans="1:7" ht="15" customHeight="1">
      <c r="A795" s="166"/>
      <c r="B795" s="27" t="s">
        <v>784</v>
      </c>
      <c r="C795" s="167"/>
      <c r="D795" s="167"/>
      <c r="E795" s="169">
        <v>6667</v>
      </c>
      <c r="F795" s="156"/>
      <c r="G795" s="156">
        <v>0.818036809815951</v>
      </c>
    </row>
    <row r="796" spans="1:7" ht="15" customHeight="1">
      <c r="A796" s="166"/>
      <c r="B796" s="27" t="s">
        <v>785</v>
      </c>
      <c r="C796" s="167"/>
      <c r="D796" s="167"/>
      <c r="E796" s="169">
        <v>0</v>
      </c>
      <c r="F796" s="156"/>
      <c r="G796" s="156"/>
    </row>
    <row r="797" spans="1:7" ht="15" customHeight="1">
      <c r="A797" s="166"/>
      <c r="B797" s="27" t="s">
        <v>786</v>
      </c>
      <c r="C797" s="167"/>
      <c r="D797" s="167"/>
      <c r="E797" s="169">
        <v>430</v>
      </c>
      <c r="F797" s="156"/>
      <c r="G797" s="156">
        <v>0.023934097740175887</v>
      </c>
    </row>
    <row r="798" spans="1:7" ht="15" customHeight="1">
      <c r="A798" s="166"/>
      <c r="B798" s="27" t="s">
        <v>787</v>
      </c>
      <c r="C798" s="167">
        <v>1006</v>
      </c>
      <c r="D798" s="167"/>
      <c r="E798" s="169">
        <f>SUM(E799:E807)</f>
        <v>0</v>
      </c>
      <c r="F798" s="156"/>
      <c r="G798" s="156">
        <v>0</v>
      </c>
    </row>
    <row r="799" spans="1:7" ht="15" customHeight="1">
      <c r="A799" s="166"/>
      <c r="B799" s="27" t="s">
        <v>140</v>
      </c>
      <c r="C799" s="167"/>
      <c r="D799" s="167"/>
      <c r="E799" s="169">
        <v>0</v>
      </c>
      <c r="F799" s="156"/>
      <c r="G799" s="156"/>
    </row>
    <row r="800" spans="1:7" ht="15" customHeight="1">
      <c r="A800" s="166"/>
      <c r="B800" s="27" t="s">
        <v>141</v>
      </c>
      <c r="C800" s="167"/>
      <c r="D800" s="167"/>
      <c r="E800" s="169">
        <v>0</v>
      </c>
      <c r="F800" s="156"/>
      <c r="G800" s="156">
        <v>0</v>
      </c>
    </row>
    <row r="801" spans="1:7" ht="15" customHeight="1">
      <c r="A801" s="166"/>
      <c r="B801" s="27" t="s">
        <v>142</v>
      </c>
      <c r="C801" s="167"/>
      <c r="D801" s="167"/>
      <c r="E801" s="169">
        <v>0</v>
      </c>
      <c r="F801" s="156"/>
      <c r="G801" s="156"/>
    </row>
    <row r="802" spans="1:7" ht="15" customHeight="1">
      <c r="A802" s="166"/>
      <c r="B802" s="27" t="s">
        <v>788</v>
      </c>
      <c r="C802" s="167"/>
      <c r="D802" s="167"/>
      <c r="E802" s="169">
        <v>0</v>
      </c>
      <c r="F802" s="156"/>
      <c r="G802" s="156">
        <v>0</v>
      </c>
    </row>
    <row r="803" spans="1:7" ht="15" customHeight="1">
      <c r="A803" s="166"/>
      <c r="B803" s="27" t="s">
        <v>789</v>
      </c>
      <c r="C803" s="167"/>
      <c r="D803" s="167"/>
      <c r="E803" s="169">
        <v>0</v>
      </c>
      <c r="F803" s="156"/>
      <c r="G803" s="156"/>
    </row>
    <row r="804" spans="1:7" ht="15" customHeight="1">
      <c r="A804" s="166"/>
      <c r="B804" s="27" t="s">
        <v>790</v>
      </c>
      <c r="C804" s="167"/>
      <c r="D804" s="167"/>
      <c r="E804" s="169">
        <v>0</v>
      </c>
      <c r="F804" s="156"/>
      <c r="G804" s="156"/>
    </row>
    <row r="805" spans="1:7" ht="15" customHeight="1">
      <c r="A805" s="166"/>
      <c r="B805" s="27" t="s">
        <v>791</v>
      </c>
      <c r="C805" s="167"/>
      <c r="D805" s="167"/>
      <c r="E805" s="169">
        <v>0</v>
      </c>
      <c r="F805" s="156"/>
      <c r="G805" s="156"/>
    </row>
    <row r="806" spans="1:7" ht="15" customHeight="1">
      <c r="A806" s="166"/>
      <c r="B806" s="27" t="s">
        <v>792</v>
      </c>
      <c r="C806" s="167"/>
      <c r="D806" s="167"/>
      <c r="E806" s="169">
        <v>0</v>
      </c>
      <c r="F806" s="156"/>
      <c r="G806" s="156"/>
    </row>
    <row r="807" spans="1:7" ht="15" customHeight="1">
      <c r="A807" s="166"/>
      <c r="B807" s="27" t="s">
        <v>793</v>
      </c>
      <c r="C807" s="167"/>
      <c r="D807" s="167"/>
      <c r="E807" s="169">
        <v>0</v>
      </c>
      <c r="F807" s="156"/>
      <c r="G807" s="156"/>
    </row>
    <row r="808" spans="1:7" ht="15" customHeight="1">
      <c r="A808" s="166"/>
      <c r="B808" s="27" t="s">
        <v>794</v>
      </c>
      <c r="C808" s="167">
        <v>2815</v>
      </c>
      <c r="D808" s="167">
        <v>300</v>
      </c>
      <c r="E808" s="169">
        <f>SUM(E809:E817)</f>
        <v>300</v>
      </c>
      <c r="F808" s="156">
        <f>E808/D808</f>
        <v>1</v>
      </c>
      <c r="G808" s="156">
        <v>0.9375</v>
      </c>
    </row>
    <row r="809" spans="1:7" ht="15" customHeight="1">
      <c r="A809" s="166"/>
      <c r="B809" s="27" t="s">
        <v>140</v>
      </c>
      <c r="C809" s="167"/>
      <c r="D809" s="167"/>
      <c r="E809" s="169">
        <v>0</v>
      </c>
      <c r="F809" s="156"/>
      <c r="G809" s="156"/>
    </row>
    <row r="810" spans="1:7" ht="15" customHeight="1">
      <c r="A810" s="166"/>
      <c r="B810" s="27" t="s">
        <v>141</v>
      </c>
      <c r="C810" s="167"/>
      <c r="D810" s="167"/>
      <c r="E810" s="169">
        <v>0</v>
      </c>
      <c r="F810" s="156"/>
      <c r="G810" s="156"/>
    </row>
    <row r="811" spans="1:7" ht="15" customHeight="1">
      <c r="A811" s="166"/>
      <c r="B811" s="27" t="s">
        <v>142</v>
      </c>
      <c r="C811" s="167"/>
      <c r="D811" s="167"/>
      <c r="E811" s="169">
        <v>0</v>
      </c>
      <c r="F811" s="156"/>
      <c r="G811" s="156"/>
    </row>
    <row r="812" spans="1:7" ht="15" customHeight="1">
      <c r="A812" s="166"/>
      <c r="B812" s="27" t="s">
        <v>795</v>
      </c>
      <c r="C812" s="167"/>
      <c r="D812" s="167"/>
      <c r="E812" s="169">
        <v>210</v>
      </c>
      <c r="F812" s="156"/>
      <c r="G812" s="156">
        <v>0.8076923076923077</v>
      </c>
    </row>
    <row r="813" spans="1:7" ht="15" customHeight="1">
      <c r="A813" s="166"/>
      <c r="B813" s="27" t="s">
        <v>796</v>
      </c>
      <c r="C813" s="167"/>
      <c r="D813" s="167"/>
      <c r="E813" s="169">
        <v>0</v>
      </c>
      <c r="F813" s="156"/>
      <c r="G813" s="156"/>
    </row>
    <row r="814" spans="1:7" ht="15" customHeight="1">
      <c r="A814" s="166"/>
      <c r="B814" s="27" t="s">
        <v>797</v>
      </c>
      <c r="C814" s="167"/>
      <c r="D814" s="167"/>
      <c r="E814" s="169">
        <v>0</v>
      </c>
      <c r="F814" s="156"/>
      <c r="G814" s="156"/>
    </row>
    <row r="815" spans="1:7" ht="15" customHeight="1">
      <c r="A815" s="166"/>
      <c r="B815" s="27" t="s">
        <v>798</v>
      </c>
      <c r="C815" s="167"/>
      <c r="D815" s="167"/>
      <c r="E815" s="169">
        <v>0</v>
      </c>
      <c r="F815" s="156"/>
      <c r="G815" s="156"/>
    </row>
    <row r="816" spans="1:7" ht="15" customHeight="1">
      <c r="A816" s="166"/>
      <c r="B816" s="27" t="s">
        <v>799</v>
      </c>
      <c r="C816" s="167"/>
      <c r="D816" s="167"/>
      <c r="E816" s="169">
        <v>0</v>
      </c>
      <c r="F816" s="156"/>
      <c r="G816" s="156"/>
    </row>
    <row r="817" spans="1:7" ht="15" customHeight="1">
      <c r="A817" s="166"/>
      <c r="B817" s="27" t="s">
        <v>800</v>
      </c>
      <c r="C817" s="167"/>
      <c r="D817" s="167"/>
      <c r="E817" s="169">
        <v>90</v>
      </c>
      <c r="F817" s="156"/>
      <c r="G817" s="156">
        <v>1.5</v>
      </c>
    </row>
    <row r="818" spans="1:7" ht="15" customHeight="1">
      <c r="A818" s="166"/>
      <c r="B818" s="27" t="s">
        <v>801</v>
      </c>
      <c r="C818" s="167">
        <v>3797</v>
      </c>
      <c r="D818" s="167">
        <v>2513</v>
      </c>
      <c r="E818" s="169">
        <f>SUM(E819:E822)</f>
        <v>2028</v>
      </c>
      <c r="F818" s="156">
        <f>E818/D818</f>
        <v>0.8070035813768405</v>
      </c>
      <c r="G818" s="156">
        <v>0.6791694574681849</v>
      </c>
    </row>
    <row r="819" spans="1:7" ht="15" customHeight="1">
      <c r="A819" s="166"/>
      <c r="B819" s="27" t="s">
        <v>802</v>
      </c>
      <c r="C819" s="167"/>
      <c r="D819" s="167"/>
      <c r="E819" s="169">
        <v>710</v>
      </c>
      <c r="F819" s="156"/>
      <c r="G819" s="156">
        <v>1.3221601489757915</v>
      </c>
    </row>
    <row r="820" spans="1:7" ht="15" customHeight="1">
      <c r="A820" s="166"/>
      <c r="B820" s="27" t="s">
        <v>803</v>
      </c>
      <c r="C820" s="167"/>
      <c r="D820" s="167"/>
      <c r="E820" s="169">
        <v>764</v>
      </c>
      <c r="F820" s="156"/>
      <c r="G820" s="156">
        <v>0.583206106870229</v>
      </c>
    </row>
    <row r="821" spans="1:7" ht="15" customHeight="1">
      <c r="A821" s="166"/>
      <c r="B821" s="27" t="s">
        <v>804</v>
      </c>
      <c r="C821" s="167"/>
      <c r="D821" s="167"/>
      <c r="E821" s="169">
        <v>499</v>
      </c>
      <c r="F821" s="156"/>
      <c r="G821" s="156">
        <v>0.4955312810327706</v>
      </c>
    </row>
    <row r="822" spans="1:7" ht="15" customHeight="1">
      <c r="A822" s="166"/>
      <c r="B822" s="27" t="s">
        <v>805</v>
      </c>
      <c r="C822" s="167"/>
      <c r="D822" s="167"/>
      <c r="E822" s="169">
        <v>55</v>
      </c>
      <c r="F822" s="156"/>
      <c r="G822" s="156">
        <v>0.4166666666666667</v>
      </c>
    </row>
    <row r="823" spans="1:7" ht="15" customHeight="1">
      <c r="A823" s="166"/>
      <c r="B823" s="27" t="s">
        <v>806</v>
      </c>
      <c r="C823" s="167"/>
      <c r="D823" s="167"/>
      <c r="E823" s="169">
        <f>SUM(E824:E829)</f>
        <v>0</v>
      </c>
      <c r="F823" s="156"/>
      <c r="G823" s="156"/>
    </row>
    <row r="824" spans="1:7" ht="15" customHeight="1">
      <c r="A824" s="166"/>
      <c r="B824" s="27" t="s">
        <v>140</v>
      </c>
      <c r="C824" s="167"/>
      <c r="D824" s="167"/>
      <c r="E824" s="169">
        <v>0</v>
      </c>
      <c r="F824" s="156"/>
      <c r="G824" s="156"/>
    </row>
    <row r="825" spans="1:7" ht="15" customHeight="1">
      <c r="A825" s="166"/>
      <c r="B825" s="27" t="s">
        <v>141</v>
      </c>
      <c r="C825" s="167"/>
      <c r="D825" s="167"/>
      <c r="E825" s="169">
        <v>0</v>
      </c>
      <c r="F825" s="156"/>
      <c r="G825" s="156"/>
    </row>
    <row r="826" spans="1:7" ht="15" customHeight="1">
      <c r="A826" s="166"/>
      <c r="B826" s="27" t="s">
        <v>142</v>
      </c>
      <c r="C826" s="167"/>
      <c r="D826" s="167"/>
      <c r="E826" s="169">
        <v>0</v>
      </c>
      <c r="F826" s="156"/>
      <c r="G826" s="156"/>
    </row>
    <row r="827" spans="1:7" ht="15" customHeight="1">
      <c r="A827" s="166"/>
      <c r="B827" s="27" t="s">
        <v>792</v>
      </c>
      <c r="C827" s="167"/>
      <c r="D827" s="167"/>
      <c r="E827" s="169">
        <v>0</v>
      </c>
      <c r="F827" s="156"/>
      <c r="G827" s="156"/>
    </row>
    <row r="828" spans="1:7" ht="15" customHeight="1">
      <c r="A828" s="166"/>
      <c r="B828" s="27" t="s">
        <v>807</v>
      </c>
      <c r="C828" s="167"/>
      <c r="D828" s="167"/>
      <c r="E828" s="169">
        <v>0</v>
      </c>
      <c r="F828" s="156"/>
      <c r="G828" s="156"/>
    </row>
    <row r="829" spans="1:7" ht="15" customHeight="1">
      <c r="A829" s="166"/>
      <c r="B829" s="27" t="s">
        <v>808</v>
      </c>
      <c r="C829" s="167"/>
      <c r="D829" s="167"/>
      <c r="E829" s="169">
        <v>0</v>
      </c>
      <c r="F829" s="156"/>
      <c r="G829" s="156"/>
    </row>
    <row r="830" spans="1:7" ht="15" customHeight="1">
      <c r="A830" s="166"/>
      <c r="B830" s="27" t="s">
        <v>809</v>
      </c>
      <c r="C830" s="167">
        <v>75962</v>
      </c>
      <c r="D830" s="167">
        <v>148665</v>
      </c>
      <c r="E830" s="169">
        <v>148655</v>
      </c>
      <c r="F830" s="156">
        <f>E830/D830</f>
        <v>0.9999327346719133</v>
      </c>
      <c r="G830" s="156">
        <v>2.791695618697065</v>
      </c>
    </row>
    <row r="831" spans="1:7" ht="15" customHeight="1">
      <c r="A831" s="166"/>
      <c r="B831" s="27" t="s">
        <v>810</v>
      </c>
      <c r="C831" s="167"/>
      <c r="D831" s="167"/>
      <c r="E831" s="169">
        <v>35</v>
      </c>
      <c r="F831" s="156"/>
      <c r="G831" s="156">
        <v>0.0033464002294674444</v>
      </c>
    </row>
    <row r="832" spans="1:7" ht="15" customHeight="1">
      <c r="A832" s="166"/>
      <c r="B832" s="27" t="s">
        <v>811</v>
      </c>
      <c r="C832" s="167"/>
      <c r="D832" s="167"/>
      <c r="E832" s="169">
        <v>89607</v>
      </c>
      <c r="F832" s="156"/>
      <c r="G832" s="156">
        <v>2.0963153585214647</v>
      </c>
    </row>
    <row r="833" spans="1:7" ht="15" customHeight="1">
      <c r="A833" s="166"/>
      <c r="B833" s="27" t="s">
        <v>812</v>
      </c>
      <c r="C833" s="167"/>
      <c r="D833" s="167"/>
      <c r="E833" s="169">
        <v>0</v>
      </c>
      <c r="F833" s="156"/>
      <c r="G833" s="156">
        <v>0</v>
      </c>
    </row>
    <row r="834" spans="1:7" ht="15" customHeight="1">
      <c r="A834" s="166"/>
      <c r="B834" s="27" t="s">
        <v>813</v>
      </c>
      <c r="C834" s="167"/>
      <c r="D834" s="167"/>
      <c r="E834" s="169">
        <v>0</v>
      </c>
      <c r="F834" s="156"/>
      <c r="G834" s="156">
        <v>0</v>
      </c>
    </row>
    <row r="835" spans="1:7" ht="15" customHeight="1">
      <c r="A835" s="166"/>
      <c r="B835" s="27" t="s">
        <v>814</v>
      </c>
      <c r="C835" s="167">
        <v>213</v>
      </c>
      <c r="D835" s="167">
        <v>3900</v>
      </c>
      <c r="E835" s="169">
        <v>3900</v>
      </c>
      <c r="F835" s="156">
        <f>E835/D835</f>
        <v>1</v>
      </c>
      <c r="G835" s="156">
        <v>18.309859154929576</v>
      </c>
    </row>
    <row r="836" spans="1:7" ht="15" customHeight="1">
      <c r="A836" s="166"/>
      <c r="B836" s="27" t="s">
        <v>815</v>
      </c>
      <c r="C836" s="167"/>
      <c r="D836" s="167"/>
      <c r="E836" s="169">
        <v>300</v>
      </c>
      <c r="F836" s="156"/>
      <c r="G836" s="156"/>
    </row>
    <row r="837" spans="1:7" ht="15" customHeight="1">
      <c r="A837" s="166"/>
      <c r="B837" s="27" t="s">
        <v>816</v>
      </c>
      <c r="C837" s="167"/>
      <c r="D837" s="167"/>
      <c r="E837" s="169">
        <v>1000</v>
      </c>
      <c r="F837" s="156"/>
      <c r="G837" s="156">
        <v>4.694835680751174</v>
      </c>
    </row>
    <row r="838" spans="1:7" ht="15" customHeight="1">
      <c r="A838" s="166" t="s">
        <v>817</v>
      </c>
      <c r="B838" s="27" t="s">
        <v>36</v>
      </c>
      <c r="C838" s="167">
        <v>13146</v>
      </c>
      <c r="D838" s="167">
        <v>14885</v>
      </c>
      <c r="E838" s="168">
        <v>14680</v>
      </c>
      <c r="F838" s="156">
        <f>E838/D838</f>
        <v>0.9862277460530736</v>
      </c>
      <c r="G838" s="156">
        <v>1.157181144568816</v>
      </c>
    </row>
    <row r="839" spans="1:7" ht="15" customHeight="1">
      <c r="A839" s="166"/>
      <c r="B839" s="27" t="s">
        <v>818</v>
      </c>
      <c r="C839" s="167"/>
      <c r="D839" s="167"/>
      <c r="E839" s="169">
        <f>SUM(E840:E848)</f>
        <v>0</v>
      </c>
      <c r="F839" s="156"/>
      <c r="G839" s="156"/>
    </row>
    <row r="840" spans="1:7" ht="15" customHeight="1">
      <c r="A840" s="166"/>
      <c r="B840" s="27" t="s">
        <v>140</v>
      </c>
      <c r="C840" s="167"/>
      <c r="D840" s="167"/>
      <c r="E840" s="169">
        <v>0</v>
      </c>
      <c r="F840" s="156"/>
      <c r="G840" s="156"/>
    </row>
    <row r="841" spans="1:7" ht="15" customHeight="1">
      <c r="A841" s="166"/>
      <c r="B841" s="27" t="s">
        <v>141</v>
      </c>
      <c r="C841" s="167"/>
      <c r="D841" s="167"/>
      <c r="E841" s="169">
        <v>0</v>
      </c>
      <c r="F841" s="156"/>
      <c r="G841" s="156"/>
    </row>
    <row r="842" spans="1:7" ht="15" customHeight="1">
      <c r="A842" s="166"/>
      <c r="B842" s="27" t="s">
        <v>142</v>
      </c>
      <c r="C842" s="167"/>
      <c r="D842" s="167"/>
      <c r="E842" s="169">
        <v>0</v>
      </c>
      <c r="F842" s="156"/>
      <c r="G842" s="156"/>
    </row>
    <row r="843" spans="1:7" ht="15" customHeight="1">
      <c r="A843" s="166"/>
      <c r="B843" s="27" t="s">
        <v>819</v>
      </c>
      <c r="C843" s="167"/>
      <c r="D843" s="167"/>
      <c r="E843" s="169">
        <v>0</v>
      </c>
      <c r="F843" s="156"/>
      <c r="G843" s="156"/>
    </row>
    <row r="844" spans="1:7" ht="15" customHeight="1">
      <c r="A844" s="166"/>
      <c r="B844" s="27" t="s">
        <v>820</v>
      </c>
      <c r="C844" s="167"/>
      <c r="D844" s="167"/>
      <c r="E844" s="169">
        <v>0</v>
      </c>
      <c r="F844" s="156"/>
      <c r="G844" s="156"/>
    </row>
    <row r="845" spans="1:7" ht="15" customHeight="1">
      <c r="A845" s="166"/>
      <c r="B845" s="27" t="s">
        <v>821</v>
      </c>
      <c r="C845" s="167"/>
      <c r="D845" s="167"/>
      <c r="E845" s="169">
        <v>0</v>
      </c>
      <c r="F845" s="156"/>
      <c r="G845" s="156"/>
    </row>
    <row r="846" spans="1:7" ht="15" customHeight="1">
      <c r="A846" s="166"/>
      <c r="B846" s="27" t="s">
        <v>822</v>
      </c>
      <c r="C846" s="167"/>
      <c r="D846" s="167"/>
      <c r="E846" s="169">
        <v>0</v>
      </c>
      <c r="F846" s="156"/>
      <c r="G846" s="156"/>
    </row>
    <row r="847" spans="1:7" ht="15" customHeight="1">
      <c r="A847" s="166"/>
      <c r="B847" s="27" t="s">
        <v>823</v>
      </c>
      <c r="C847" s="167"/>
      <c r="D847" s="167"/>
      <c r="E847" s="169">
        <v>0</v>
      </c>
      <c r="F847" s="156"/>
      <c r="G847" s="156"/>
    </row>
    <row r="848" spans="1:7" ht="15" customHeight="1">
      <c r="A848" s="166"/>
      <c r="B848" s="27" t="s">
        <v>824</v>
      </c>
      <c r="C848" s="167"/>
      <c r="D848" s="167"/>
      <c r="E848" s="169">
        <v>0</v>
      </c>
      <c r="F848" s="156"/>
      <c r="G848" s="156"/>
    </row>
    <row r="849" spans="1:7" ht="15" customHeight="1">
      <c r="A849" s="166"/>
      <c r="B849" s="27" t="s">
        <v>825</v>
      </c>
      <c r="C849" s="167"/>
      <c r="D849" s="167"/>
      <c r="E849" s="169">
        <f>SUM(E850:E864)</f>
        <v>50</v>
      </c>
      <c r="F849" s="156"/>
      <c r="G849" s="156"/>
    </row>
    <row r="850" spans="1:7" ht="15" customHeight="1">
      <c r="A850" s="166"/>
      <c r="B850" s="27" t="s">
        <v>140</v>
      </c>
      <c r="C850" s="167"/>
      <c r="D850" s="167"/>
      <c r="E850" s="169">
        <v>0</v>
      </c>
      <c r="F850" s="156"/>
      <c r="G850" s="156"/>
    </row>
    <row r="851" spans="1:7" ht="15" customHeight="1">
      <c r="A851" s="166"/>
      <c r="B851" s="27" t="s">
        <v>141</v>
      </c>
      <c r="C851" s="167"/>
      <c r="D851" s="167"/>
      <c r="E851" s="169">
        <v>0</v>
      </c>
      <c r="F851" s="156"/>
      <c r="G851" s="156"/>
    </row>
    <row r="852" spans="1:7" ht="15" customHeight="1">
      <c r="A852" s="166"/>
      <c r="B852" s="27" t="s">
        <v>142</v>
      </c>
      <c r="C852" s="167"/>
      <c r="D852" s="167"/>
      <c r="E852" s="169">
        <v>0</v>
      </c>
      <c r="F852" s="156"/>
      <c r="G852" s="156"/>
    </row>
    <row r="853" spans="1:7" ht="15" customHeight="1">
      <c r="A853" s="166"/>
      <c r="B853" s="27" t="s">
        <v>826</v>
      </c>
      <c r="C853" s="167"/>
      <c r="D853" s="167"/>
      <c r="E853" s="169">
        <v>0</v>
      </c>
      <c r="F853" s="156"/>
      <c r="G853" s="156"/>
    </row>
    <row r="854" spans="1:7" ht="15" customHeight="1">
      <c r="A854" s="166"/>
      <c r="B854" s="27" t="s">
        <v>827</v>
      </c>
      <c r="C854" s="167"/>
      <c r="D854" s="167"/>
      <c r="E854" s="169">
        <v>0</v>
      </c>
      <c r="F854" s="156"/>
      <c r="G854" s="156"/>
    </row>
    <row r="855" spans="1:7" ht="15" customHeight="1">
      <c r="A855" s="166"/>
      <c r="B855" s="27" t="s">
        <v>828</v>
      </c>
      <c r="C855" s="167"/>
      <c r="D855" s="167"/>
      <c r="E855" s="169">
        <v>0</v>
      </c>
      <c r="F855" s="156"/>
      <c r="G855" s="156"/>
    </row>
    <row r="856" spans="1:7" ht="15" customHeight="1">
      <c r="A856" s="166"/>
      <c r="B856" s="27" t="s">
        <v>829</v>
      </c>
      <c r="C856" s="167"/>
      <c r="D856" s="167"/>
      <c r="E856" s="169">
        <v>0</v>
      </c>
      <c r="F856" s="156"/>
      <c r="G856" s="156"/>
    </row>
    <row r="857" spans="1:7" ht="15" customHeight="1">
      <c r="A857" s="166"/>
      <c r="B857" s="27" t="s">
        <v>830</v>
      </c>
      <c r="C857" s="167"/>
      <c r="D857" s="167"/>
      <c r="E857" s="169">
        <v>0</v>
      </c>
      <c r="F857" s="156"/>
      <c r="G857" s="156"/>
    </row>
    <row r="858" spans="1:7" ht="15" customHeight="1">
      <c r="A858" s="166"/>
      <c r="B858" s="27" t="s">
        <v>831</v>
      </c>
      <c r="C858" s="167"/>
      <c r="D858" s="167"/>
      <c r="E858" s="169">
        <v>0</v>
      </c>
      <c r="F858" s="156"/>
      <c r="G858" s="156"/>
    </row>
    <row r="859" spans="1:7" ht="15" customHeight="1">
      <c r="A859" s="166"/>
      <c r="B859" s="27" t="s">
        <v>832</v>
      </c>
      <c r="C859" s="167"/>
      <c r="D859" s="167"/>
      <c r="E859" s="169">
        <v>0</v>
      </c>
      <c r="F859" s="156"/>
      <c r="G859" s="156"/>
    </row>
    <row r="860" spans="1:7" ht="15" customHeight="1">
      <c r="A860" s="166"/>
      <c r="B860" s="27" t="s">
        <v>833</v>
      </c>
      <c r="C860" s="167"/>
      <c r="D860" s="167"/>
      <c r="E860" s="169">
        <v>0</v>
      </c>
      <c r="F860" s="156"/>
      <c r="G860" s="156"/>
    </row>
    <row r="861" spans="1:7" ht="15" customHeight="1">
      <c r="A861" s="166"/>
      <c r="B861" s="27" t="s">
        <v>834</v>
      </c>
      <c r="C861" s="167"/>
      <c r="D861" s="167"/>
      <c r="E861" s="169">
        <v>0</v>
      </c>
      <c r="F861" s="156"/>
      <c r="G861" s="156"/>
    </row>
    <row r="862" spans="1:7" ht="15" customHeight="1">
      <c r="A862" s="166"/>
      <c r="B862" s="27" t="s">
        <v>835</v>
      </c>
      <c r="C862" s="167"/>
      <c r="D862" s="167"/>
      <c r="E862" s="169">
        <v>0</v>
      </c>
      <c r="F862" s="156"/>
      <c r="G862" s="156"/>
    </row>
    <row r="863" spans="1:7" ht="15" customHeight="1">
      <c r="A863" s="166"/>
      <c r="B863" s="27" t="s">
        <v>836</v>
      </c>
      <c r="C863" s="167"/>
      <c r="D863" s="167"/>
      <c r="E863" s="169">
        <v>0</v>
      </c>
      <c r="F863" s="156"/>
      <c r="G863" s="156"/>
    </row>
    <row r="864" spans="1:7" ht="15" customHeight="1">
      <c r="A864" s="166"/>
      <c r="B864" s="27" t="s">
        <v>837</v>
      </c>
      <c r="C864" s="167"/>
      <c r="D864" s="167"/>
      <c r="E864" s="169">
        <v>50</v>
      </c>
      <c r="F864" s="156"/>
      <c r="G864" s="156"/>
    </row>
    <row r="865" spans="1:7" ht="15" customHeight="1">
      <c r="A865" s="166"/>
      <c r="B865" s="27" t="s">
        <v>838</v>
      </c>
      <c r="C865" s="167"/>
      <c r="D865" s="167"/>
      <c r="E865" s="169">
        <f>SUM(E866:E869)</f>
        <v>0</v>
      </c>
      <c r="F865" s="156"/>
      <c r="G865" s="156"/>
    </row>
    <row r="866" spans="1:7" ht="15" customHeight="1">
      <c r="A866" s="166"/>
      <c r="B866" s="27" t="s">
        <v>140</v>
      </c>
      <c r="C866" s="167"/>
      <c r="D866" s="167"/>
      <c r="E866" s="169">
        <v>0</v>
      </c>
      <c r="F866" s="156"/>
      <c r="G866" s="156"/>
    </row>
    <row r="867" spans="1:7" ht="15" customHeight="1">
      <c r="A867" s="166"/>
      <c r="B867" s="27" t="s">
        <v>141</v>
      </c>
      <c r="C867" s="167"/>
      <c r="D867" s="167"/>
      <c r="E867" s="169">
        <v>0</v>
      </c>
      <c r="F867" s="156"/>
      <c r="G867" s="156"/>
    </row>
    <row r="868" spans="1:7" ht="15" customHeight="1">
      <c r="A868" s="166"/>
      <c r="B868" s="27" t="s">
        <v>142</v>
      </c>
      <c r="C868" s="167"/>
      <c r="D868" s="167"/>
      <c r="E868" s="169">
        <v>0</v>
      </c>
      <c r="F868" s="156"/>
      <c r="G868" s="156"/>
    </row>
    <row r="869" spans="1:7" ht="15" customHeight="1">
      <c r="A869" s="166"/>
      <c r="B869" s="27" t="s">
        <v>839</v>
      </c>
      <c r="C869" s="167"/>
      <c r="D869" s="167"/>
      <c r="E869" s="169">
        <v>0</v>
      </c>
      <c r="F869" s="156"/>
      <c r="G869" s="156"/>
    </row>
    <row r="870" spans="1:7" ht="15" customHeight="1">
      <c r="A870" s="166"/>
      <c r="B870" s="27" t="s">
        <v>840</v>
      </c>
      <c r="C870" s="167">
        <v>2430</v>
      </c>
      <c r="D870" s="167">
        <v>4426</v>
      </c>
      <c r="E870" s="169">
        <f>SUM(E871:E883)</f>
        <v>4321</v>
      </c>
      <c r="F870" s="156">
        <f>E870/D870</f>
        <v>0.9762765476728423</v>
      </c>
      <c r="G870" s="156">
        <v>1.8193684210526315</v>
      </c>
    </row>
    <row r="871" spans="1:7" ht="15" customHeight="1">
      <c r="A871" s="166"/>
      <c r="B871" s="27" t="s">
        <v>140</v>
      </c>
      <c r="C871" s="167"/>
      <c r="D871" s="167"/>
      <c r="E871" s="169">
        <v>40</v>
      </c>
      <c r="F871" s="156"/>
      <c r="G871" s="156">
        <v>1.2121212121212122</v>
      </c>
    </row>
    <row r="872" spans="1:7" ht="15" customHeight="1">
      <c r="A872" s="166"/>
      <c r="B872" s="27" t="s">
        <v>141</v>
      </c>
      <c r="C872" s="167"/>
      <c r="D872" s="167"/>
      <c r="E872" s="169">
        <v>0</v>
      </c>
      <c r="F872" s="156"/>
      <c r="G872" s="156">
        <v>0</v>
      </c>
    </row>
    <row r="873" spans="1:7" ht="15" customHeight="1">
      <c r="A873" s="166"/>
      <c r="B873" s="27" t="s">
        <v>142</v>
      </c>
      <c r="C873" s="167"/>
      <c r="D873" s="167"/>
      <c r="E873" s="169">
        <v>0</v>
      </c>
      <c r="F873" s="156"/>
      <c r="G873" s="156"/>
    </row>
    <row r="874" spans="1:7" ht="15" customHeight="1">
      <c r="A874" s="166"/>
      <c r="B874" s="27" t="s">
        <v>841</v>
      </c>
      <c r="C874" s="167"/>
      <c r="D874" s="167"/>
      <c r="E874" s="169">
        <v>0</v>
      </c>
      <c r="F874" s="156"/>
      <c r="G874" s="156"/>
    </row>
    <row r="875" spans="1:7" ht="15" customHeight="1">
      <c r="A875" s="166"/>
      <c r="B875" s="27" t="s">
        <v>842</v>
      </c>
      <c r="C875" s="167"/>
      <c r="D875" s="167"/>
      <c r="E875" s="169">
        <v>0</v>
      </c>
      <c r="F875" s="156"/>
      <c r="G875" s="156"/>
    </row>
    <row r="876" spans="1:7" ht="15" customHeight="1">
      <c r="A876" s="166"/>
      <c r="B876" s="27" t="s">
        <v>843</v>
      </c>
      <c r="C876" s="167"/>
      <c r="D876" s="167"/>
      <c r="E876" s="169">
        <v>0</v>
      </c>
      <c r="F876" s="156"/>
      <c r="G876" s="156"/>
    </row>
    <row r="877" spans="1:7" ht="15" customHeight="1">
      <c r="A877" s="166"/>
      <c r="B877" s="27" t="s">
        <v>844</v>
      </c>
      <c r="C877" s="167"/>
      <c r="D877" s="167"/>
      <c r="E877" s="169">
        <v>925</v>
      </c>
      <c r="F877" s="156"/>
      <c r="G877" s="156">
        <v>1.8800813008130082</v>
      </c>
    </row>
    <row r="878" spans="1:7" ht="15" customHeight="1">
      <c r="A878" s="166"/>
      <c r="B878" s="27" t="s">
        <v>845</v>
      </c>
      <c r="C878" s="167"/>
      <c r="D878" s="167"/>
      <c r="E878" s="169">
        <v>0</v>
      </c>
      <c r="F878" s="156"/>
      <c r="G878" s="156"/>
    </row>
    <row r="879" spans="1:7" ht="15" customHeight="1">
      <c r="A879" s="166"/>
      <c r="B879" s="27" t="s">
        <v>846</v>
      </c>
      <c r="C879" s="167"/>
      <c r="D879" s="167"/>
      <c r="E879" s="169">
        <v>3196</v>
      </c>
      <c r="F879" s="156"/>
      <c r="G879" s="156">
        <v>1.7285018929150893</v>
      </c>
    </row>
    <row r="880" spans="1:7" ht="15" customHeight="1">
      <c r="A880" s="166"/>
      <c r="B880" s="27" t="s">
        <v>847</v>
      </c>
      <c r="C880" s="167"/>
      <c r="D880" s="167"/>
      <c r="E880" s="169">
        <v>0</v>
      </c>
      <c r="F880" s="156"/>
      <c r="G880" s="156"/>
    </row>
    <row r="881" spans="1:7" ht="15" customHeight="1">
      <c r="A881" s="166"/>
      <c r="B881" s="27" t="s">
        <v>792</v>
      </c>
      <c r="C881" s="167"/>
      <c r="D881" s="167"/>
      <c r="E881" s="169">
        <v>0</v>
      </c>
      <c r="F881" s="156"/>
      <c r="G881" s="156"/>
    </row>
    <row r="882" spans="1:7" ht="15" customHeight="1">
      <c r="A882" s="166"/>
      <c r="B882" s="27" t="s">
        <v>848</v>
      </c>
      <c r="C882" s="167"/>
      <c r="D882" s="167"/>
      <c r="E882" s="169">
        <v>0</v>
      </c>
      <c r="F882" s="156"/>
      <c r="G882" s="156"/>
    </row>
    <row r="883" spans="1:7" ht="15" customHeight="1">
      <c r="A883" s="166"/>
      <c r="B883" s="27" t="s">
        <v>849</v>
      </c>
      <c r="C883" s="167"/>
      <c r="D883" s="167"/>
      <c r="E883" s="169">
        <v>160</v>
      </c>
      <c r="F883" s="156"/>
      <c r="G883" s="156"/>
    </row>
    <row r="884" spans="1:7" ht="15" customHeight="1">
      <c r="A884" s="166"/>
      <c r="B884" s="27" t="s">
        <v>850</v>
      </c>
      <c r="C884" s="167">
        <v>1932</v>
      </c>
      <c r="D884" s="167">
        <v>2084</v>
      </c>
      <c r="E884" s="169">
        <f>SUM(E885:E892)</f>
        <v>2084</v>
      </c>
      <c r="F884" s="156">
        <f>E884/D884</f>
        <v>1</v>
      </c>
      <c r="G884" s="156">
        <v>1.1138428647781935</v>
      </c>
    </row>
    <row r="885" spans="1:7" ht="15" customHeight="1">
      <c r="A885" s="166"/>
      <c r="B885" s="27" t="s">
        <v>140</v>
      </c>
      <c r="C885" s="167"/>
      <c r="D885" s="167"/>
      <c r="E885" s="169">
        <v>1445</v>
      </c>
      <c r="F885" s="156"/>
      <c r="G885" s="156">
        <v>1.1468253968253967</v>
      </c>
    </row>
    <row r="886" spans="1:7" ht="15" customHeight="1">
      <c r="A886" s="166"/>
      <c r="B886" s="27" t="s">
        <v>141</v>
      </c>
      <c r="C886" s="167"/>
      <c r="D886" s="167"/>
      <c r="E886" s="169">
        <v>113</v>
      </c>
      <c r="F886" s="156"/>
      <c r="G886" s="156">
        <v>0.5824742268041238</v>
      </c>
    </row>
    <row r="887" spans="1:7" ht="15" customHeight="1">
      <c r="A887" s="166"/>
      <c r="B887" s="27" t="s">
        <v>142</v>
      </c>
      <c r="C887" s="167"/>
      <c r="D887" s="167"/>
      <c r="E887" s="169">
        <v>0</v>
      </c>
      <c r="F887" s="156"/>
      <c r="G887" s="156"/>
    </row>
    <row r="888" spans="1:7" ht="15" customHeight="1">
      <c r="A888" s="166"/>
      <c r="B888" s="27" t="s">
        <v>851</v>
      </c>
      <c r="C888" s="167"/>
      <c r="D888" s="167"/>
      <c r="E888" s="169">
        <v>0</v>
      </c>
      <c r="F888" s="156"/>
      <c r="G888" s="156"/>
    </row>
    <row r="889" spans="1:7" ht="15" customHeight="1">
      <c r="A889" s="166"/>
      <c r="B889" s="27" t="s">
        <v>852</v>
      </c>
      <c r="C889" s="167"/>
      <c r="D889" s="167"/>
      <c r="E889" s="169">
        <v>272</v>
      </c>
      <c r="F889" s="156"/>
      <c r="G889" s="156">
        <v>1.1428571428571428</v>
      </c>
    </row>
    <row r="890" spans="1:7" ht="15" customHeight="1">
      <c r="A890" s="166"/>
      <c r="B890" s="27" t="s">
        <v>853</v>
      </c>
      <c r="C890" s="167"/>
      <c r="D890" s="167"/>
      <c r="E890" s="169">
        <v>186</v>
      </c>
      <c r="F890" s="156"/>
      <c r="G890" s="156">
        <v>186</v>
      </c>
    </row>
    <row r="891" spans="1:7" ht="15" customHeight="1">
      <c r="A891" s="166"/>
      <c r="B891" s="27" t="s">
        <v>854</v>
      </c>
      <c r="C891" s="167"/>
      <c r="D891" s="167"/>
      <c r="E891" s="169">
        <v>0</v>
      </c>
      <c r="F891" s="156"/>
      <c r="G891" s="156">
        <v>0</v>
      </c>
    </row>
    <row r="892" spans="1:7" ht="15" customHeight="1">
      <c r="A892" s="166"/>
      <c r="B892" s="27" t="s">
        <v>855</v>
      </c>
      <c r="C892" s="167"/>
      <c r="D892" s="167"/>
      <c r="E892" s="169">
        <v>68</v>
      </c>
      <c r="F892" s="156"/>
      <c r="G892" s="156">
        <v>0.7010309278350515</v>
      </c>
    </row>
    <row r="893" spans="1:7" ht="15" customHeight="1">
      <c r="A893" s="166"/>
      <c r="B893" s="27" t="s">
        <v>856</v>
      </c>
      <c r="C893" s="167">
        <v>1384</v>
      </c>
      <c r="D893" s="167">
        <v>1159</v>
      </c>
      <c r="E893" s="169">
        <f>SUM(E894:E899)</f>
        <v>1159</v>
      </c>
      <c r="F893" s="156">
        <f>E893/D893</f>
        <v>1</v>
      </c>
      <c r="G893" s="156">
        <v>0.8547197640117994</v>
      </c>
    </row>
    <row r="894" spans="1:7" ht="15" customHeight="1">
      <c r="A894" s="166"/>
      <c r="B894" s="27" t="s">
        <v>140</v>
      </c>
      <c r="C894" s="167"/>
      <c r="D894" s="167"/>
      <c r="E894" s="169">
        <v>301</v>
      </c>
      <c r="F894" s="156"/>
      <c r="G894" s="156">
        <v>1.1897233201581028</v>
      </c>
    </row>
    <row r="895" spans="1:7" ht="15" customHeight="1">
      <c r="A895" s="166"/>
      <c r="B895" s="27" t="s">
        <v>141</v>
      </c>
      <c r="C895" s="167"/>
      <c r="D895" s="167"/>
      <c r="E895" s="169">
        <v>30</v>
      </c>
      <c r="F895" s="156"/>
      <c r="G895" s="156">
        <v>0.23255813953488372</v>
      </c>
    </row>
    <row r="896" spans="1:7" ht="15" customHeight="1">
      <c r="A896" s="166"/>
      <c r="B896" s="27" t="s">
        <v>142</v>
      </c>
      <c r="C896" s="167"/>
      <c r="D896" s="167"/>
      <c r="E896" s="169">
        <v>0</v>
      </c>
      <c r="F896" s="156"/>
      <c r="G896" s="156"/>
    </row>
    <row r="897" spans="1:7" ht="15" customHeight="1">
      <c r="A897" s="166"/>
      <c r="B897" s="27" t="s">
        <v>857</v>
      </c>
      <c r="C897" s="167"/>
      <c r="D897" s="167"/>
      <c r="E897" s="169">
        <v>0</v>
      </c>
      <c r="F897" s="156"/>
      <c r="G897" s="156"/>
    </row>
    <row r="898" spans="1:7" ht="15" customHeight="1">
      <c r="A898" s="166"/>
      <c r="B898" s="27" t="s">
        <v>858</v>
      </c>
      <c r="C898" s="167"/>
      <c r="D898" s="167"/>
      <c r="E898" s="169">
        <v>0</v>
      </c>
      <c r="F898" s="156"/>
      <c r="G898" s="156"/>
    </row>
    <row r="899" spans="1:7" ht="15" customHeight="1">
      <c r="A899" s="166"/>
      <c r="B899" s="27" t="s">
        <v>859</v>
      </c>
      <c r="C899" s="167"/>
      <c r="D899" s="167"/>
      <c r="E899" s="169">
        <v>828</v>
      </c>
      <c r="F899" s="156"/>
      <c r="G899" s="156">
        <v>0.8501026694045175</v>
      </c>
    </row>
    <row r="900" spans="1:7" ht="15" customHeight="1">
      <c r="A900" s="166"/>
      <c r="B900" s="27" t="s">
        <v>860</v>
      </c>
      <c r="C900" s="167">
        <v>7400</v>
      </c>
      <c r="D900" s="167">
        <v>7161</v>
      </c>
      <c r="E900" s="169">
        <v>7061</v>
      </c>
      <c r="F900" s="156">
        <f>E900/D900</f>
        <v>0.9860354699064376</v>
      </c>
      <c r="G900" s="156">
        <v>0.9967532467532467</v>
      </c>
    </row>
    <row r="901" spans="1:7" ht="15" customHeight="1">
      <c r="A901" s="166"/>
      <c r="B901" s="27" t="s">
        <v>140</v>
      </c>
      <c r="C901" s="167"/>
      <c r="D901" s="167"/>
      <c r="E901" s="169">
        <v>0</v>
      </c>
      <c r="F901" s="156"/>
      <c r="G901" s="156"/>
    </row>
    <row r="902" spans="1:7" ht="15" customHeight="1">
      <c r="A902" s="166"/>
      <c r="B902" s="27" t="s">
        <v>141</v>
      </c>
      <c r="C902" s="167"/>
      <c r="D902" s="167"/>
      <c r="E902" s="169">
        <v>2</v>
      </c>
      <c r="F902" s="156"/>
      <c r="G902" s="156"/>
    </row>
    <row r="903" spans="1:7" ht="15" customHeight="1">
      <c r="A903" s="166"/>
      <c r="B903" s="27" t="s">
        <v>142</v>
      </c>
      <c r="C903" s="167"/>
      <c r="D903" s="167"/>
      <c r="E903" s="169">
        <v>0</v>
      </c>
      <c r="F903" s="156"/>
      <c r="G903" s="156"/>
    </row>
    <row r="904" spans="1:7" ht="15" customHeight="1">
      <c r="A904" s="166"/>
      <c r="B904" s="27" t="s">
        <v>861</v>
      </c>
      <c r="C904" s="167"/>
      <c r="D904" s="167"/>
      <c r="E904" s="169">
        <v>0</v>
      </c>
      <c r="F904" s="156"/>
      <c r="G904" s="156">
        <v>0</v>
      </c>
    </row>
    <row r="905" spans="1:7" ht="15" customHeight="1">
      <c r="A905" s="166"/>
      <c r="B905" s="27" t="s">
        <v>862</v>
      </c>
      <c r="C905" s="167"/>
      <c r="D905" s="167"/>
      <c r="E905" s="169">
        <v>5278</v>
      </c>
      <c r="F905" s="156"/>
      <c r="G905" s="156">
        <v>1.0244565217391304</v>
      </c>
    </row>
    <row r="906" spans="1:7" ht="15" customHeight="1">
      <c r="A906" s="166"/>
      <c r="B906" s="27" t="s">
        <v>863</v>
      </c>
      <c r="C906" s="167"/>
      <c r="D906" s="167"/>
      <c r="E906" s="169">
        <v>1487</v>
      </c>
      <c r="F906" s="156"/>
      <c r="G906" s="156">
        <v>0.7981749865807837</v>
      </c>
    </row>
    <row r="907" spans="1:7" ht="15" customHeight="1">
      <c r="A907" s="166"/>
      <c r="B907" s="27" t="s">
        <v>864</v>
      </c>
      <c r="C907" s="167"/>
      <c r="D907" s="167">
        <v>5</v>
      </c>
      <c r="E907" s="169">
        <f>SUM(E908:E913)</f>
        <v>5</v>
      </c>
      <c r="F907" s="156">
        <f>E907/D907</f>
        <v>1</v>
      </c>
      <c r="G907" s="156"/>
    </row>
    <row r="908" spans="1:7" ht="15" customHeight="1">
      <c r="A908" s="166"/>
      <c r="B908" s="27" t="s">
        <v>865</v>
      </c>
      <c r="C908" s="167"/>
      <c r="D908" s="167"/>
      <c r="E908" s="169">
        <v>0</v>
      </c>
      <c r="F908" s="156"/>
      <c r="G908" s="156"/>
    </row>
    <row r="909" spans="1:7" ht="15" customHeight="1">
      <c r="A909" s="166"/>
      <c r="B909" s="27" t="s">
        <v>866</v>
      </c>
      <c r="C909" s="167"/>
      <c r="D909" s="167"/>
      <c r="E909" s="169">
        <v>0</v>
      </c>
      <c r="F909" s="156"/>
      <c r="G909" s="156"/>
    </row>
    <row r="910" spans="1:7" ht="15" customHeight="1">
      <c r="A910" s="166"/>
      <c r="B910" s="27" t="s">
        <v>867</v>
      </c>
      <c r="C910" s="167"/>
      <c r="D910" s="167"/>
      <c r="E910" s="169">
        <v>0</v>
      </c>
      <c r="F910" s="156"/>
      <c r="G910" s="156"/>
    </row>
    <row r="911" spans="1:7" ht="15" customHeight="1">
      <c r="A911" s="166"/>
      <c r="B911" s="27" t="s">
        <v>868</v>
      </c>
      <c r="C911" s="167"/>
      <c r="D911" s="167"/>
      <c r="E911" s="169">
        <v>0</v>
      </c>
      <c r="F911" s="156"/>
      <c r="G911" s="156"/>
    </row>
    <row r="912" spans="1:7" ht="15" customHeight="1">
      <c r="A912" s="166"/>
      <c r="B912" s="27" t="s">
        <v>869</v>
      </c>
      <c r="C912" s="167"/>
      <c r="D912" s="167"/>
      <c r="E912" s="169">
        <v>0</v>
      </c>
      <c r="F912" s="156"/>
      <c r="G912" s="156"/>
    </row>
    <row r="913" spans="1:7" ht="15" customHeight="1">
      <c r="A913" s="166"/>
      <c r="B913" s="27" t="s">
        <v>870</v>
      </c>
      <c r="C913" s="167"/>
      <c r="D913" s="167"/>
      <c r="E913" s="169">
        <v>5</v>
      </c>
      <c r="F913" s="156"/>
      <c r="G913" s="156"/>
    </row>
    <row r="914" spans="1:7" ht="15" customHeight="1">
      <c r="A914" s="166" t="s">
        <v>871</v>
      </c>
      <c r="B914" s="27" t="s">
        <v>38</v>
      </c>
      <c r="C914" s="167">
        <v>11976</v>
      </c>
      <c r="D914" s="167">
        <v>18062</v>
      </c>
      <c r="E914" s="168">
        <v>18044</v>
      </c>
      <c r="F914" s="156">
        <f>E914/D914</f>
        <v>0.9990034326209722</v>
      </c>
      <c r="G914" s="156">
        <v>1.5669995657837603</v>
      </c>
    </row>
    <row r="915" spans="1:7" ht="15" customHeight="1">
      <c r="A915" s="166"/>
      <c r="B915" s="27" t="s">
        <v>872</v>
      </c>
      <c r="C915" s="167">
        <v>5329</v>
      </c>
      <c r="D915" s="167">
        <v>4332</v>
      </c>
      <c r="E915" s="169">
        <f>SUM(E916:E924)</f>
        <v>4332</v>
      </c>
      <c r="F915" s="156">
        <f>E915/D915</f>
        <v>1</v>
      </c>
      <c r="G915" s="156">
        <v>0.854606431248767</v>
      </c>
    </row>
    <row r="916" spans="1:7" ht="15" customHeight="1">
      <c r="A916" s="166"/>
      <c r="B916" s="27" t="s">
        <v>140</v>
      </c>
      <c r="C916" s="167"/>
      <c r="D916" s="167"/>
      <c r="E916" s="169">
        <v>885</v>
      </c>
      <c r="F916" s="156"/>
      <c r="G916" s="156">
        <v>1.2291666666666667</v>
      </c>
    </row>
    <row r="917" spans="1:7" ht="15" customHeight="1">
      <c r="A917" s="166"/>
      <c r="B917" s="27" t="s">
        <v>141</v>
      </c>
      <c r="C917" s="167"/>
      <c r="D917" s="167"/>
      <c r="E917" s="169">
        <v>54</v>
      </c>
      <c r="F917" s="156"/>
      <c r="G917" s="156">
        <v>0.5242718446601942</v>
      </c>
    </row>
    <row r="918" spans="1:7" ht="15" customHeight="1">
      <c r="A918" s="166"/>
      <c r="B918" s="27" t="s">
        <v>142</v>
      </c>
      <c r="C918" s="167"/>
      <c r="D918" s="167"/>
      <c r="E918" s="169">
        <v>0</v>
      </c>
      <c r="F918" s="156"/>
      <c r="G918" s="156"/>
    </row>
    <row r="919" spans="1:7" ht="15" customHeight="1">
      <c r="A919" s="166"/>
      <c r="B919" s="27" t="s">
        <v>873</v>
      </c>
      <c r="C919" s="167"/>
      <c r="D919" s="167"/>
      <c r="E919" s="169">
        <v>0</v>
      </c>
      <c r="F919" s="156"/>
      <c r="G919" s="156"/>
    </row>
    <row r="920" spans="1:7" ht="15" customHeight="1">
      <c r="A920" s="166"/>
      <c r="B920" s="27" t="s">
        <v>874</v>
      </c>
      <c r="C920" s="167"/>
      <c r="D920" s="167"/>
      <c r="E920" s="169">
        <v>0</v>
      </c>
      <c r="F920" s="156"/>
      <c r="G920" s="156">
        <v>0</v>
      </c>
    </row>
    <row r="921" spans="1:7" ht="15" customHeight="1">
      <c r="A921" s="166"/>
      <c r="B921" s="27" t="s">
        <v>875</v>
      </c>
      <c r="C921" s="167"/>
      <c r="D921" s="167"/>
      <c r="E921" s="169">
        <v>0</v>
      </c>
      <c r="F921" s="156"/>
      <c r="G921" s="156"/>
    </row>
    <row r="922" spans="1:7" ht="15" customHeight="1">
      <c r="A922" s="166"/>
      <c r="B922" s="27" t="s">
        <v>876</v>
      </c>
      <c r="C922" s="167"/>
      <c r="D922" s="167"/>
      <c r="E922" s="169">
        <v>2280</v>
      </c>
      <c r="F922" s="156"/>
      <c r="G922" s="156">
        <v>2.425531914893617</v>
      </c>
    </row>
    <row r="923" spans="1:7" ht="15" customHeight="1">
      <c r="A923" s="166"/>
      <c r="B923" s="27" t="s">
        <v>149</v>
      </c>
      <c r="C923" s="167"/>
      <c r="D923" s="167"/>
      <c r="E923" s="169">
        <v>0</v>
      </c>
      <c r="F923" s="156"/>
      <c r="G923" s="156"/>
    </row>
    <row r="924" spans="1:7" ht="15" customHeight="1">
      <c r="A924" s="166"/>
      <c r="B924" s="27" t="s">
        <v>877</v>
      </c>
      <c r="C924" s="167"/>
      <c r="D924" s="167"/>
      <c r="E924" s="169">
        <v>1113</v>
      </c>
      <c r="F924" s="156"/>
      <c r="G924" s="156">
        <v>0.3390191897654584</v>
      </c>
    </row>
    <row r="925" spans="1:7" ht="15" customHeight="1">
      <c r="A925" s="166"/>
      <c r="B925" s="27" t="s">
        <v>878</v>
      </c>
      <c r="C925" s="167">
        <v>4547</v>
      </c>
      <c r="D925" s="167">
        <v>2053</v>
      </c>
      <c r="E925" s="169">
        <f>SUM(E926:E931)</f>
        <v>2053</v>
      </c>
      <c r="F925" s="156">
        <f>E925/D925</f>
        <v>1</v>
      </c>
      <c r="G925" s="156">
        <v>0.4670154686078253</v>
      </c>
    </row>
    <row r="926" spans="1:7" ht="15" customHeight="1">
      <c r="A926" s="166"/>
      <c r="B926" s="27" t="s">
        <v>140</v>
      </c>
      <c r="C926" s="167"/>
      <c r="D926" s="167"/>
      <c r="E926" s="169">
        <v>744</v>
      </c>
      <c r="F926" s="156"/>
      <c r="G926" s="156">
        <v>1.1306990881458967</v>
      </c>
    </row>
    <row r="927" spans="1:7" ht="15" customHeight="1">
      <c r="A927" s="166"/>
      <c r="B927" s="27" t="s">
        <v>141</v>
      </c>
      <c r="C927" s="167"/>
      <c r="D927" s="167"/>
      <c r="E927" s="169">
        <v>0</v>
      </c>
      <c r="F927" s="156"/>
      <c r="G927" s="156">
        <v>0</v>
      </c>
    </row>
    <row r="928" spans="1:7" ht="15" customHeight="1">
      <c r="A928" s="166"/>
      <c r="B928" s="27" t="s">
        <v>142</v>
      </c>
      <c r="C928" s="167"/>
      <c r="D928" s="167"/>
      <c r="E928" s="169">
        <v>0</v>
      </c>
      <c r="F928" s="156"/>
      <c r="G928" s="156"/>
    </row>
    <row r="929" spans="1:7" ht="15" customHeight="1">
      <c r="A929" s="166"/>
      <c r="B929" s="27" t="s">
        <v>879</v>
      </c>
      <c r="C929" s="167"/>
      <c r="D929" s="167"/>
      <c r="E929" s="169">
        <v>160</v>
      </c>
      <c r="F929" s="156"/>
      <c r="G929" s="156">
        <v>0.43360433604336046</v>
      </c>
    </row>
    <row r="930" spans="1:7" ht="15" customHeight="1">
      <c r="A930" s="166"/>
      <c r="B930" s="27" t="s">
        <v>880</v>
      </c>
      <c r="C930" s="167"/>
      <c r="D930" s="167"/>
      <c r="E930" s="169">
        <v>0</v>
      </c>
      <c r="F930" s="156"/>
      <c r="G930" s="156"/>
    </row>
    <row r="931" spans="1:7" ht="15" customHeight="1">
      <c r="A931" s="166"/>
      <c r="B931" s="27" t="s">
        <v>881</v>
      </c>
      <c r="C931" s="167"/>
      <c r="D931" s="167"/>
      <c r="E931" s="169">
        <v>1149</v>
      </c>
      <c r="F931" s="156"/>
      <c r="G931" s="156">
        <v>0.3415576694411415</v>
      </c>
    </row>
    <row r="932" spans="1:7" ht="15" customHeight="1">
      <c r="A932" s="166"/>
      <c r="B932" s="27" t="s">
        <v>882</v>
      </c>
      <c r="C932" s="167">
        <v>1000</v>
      </c>
      <c r="D932" s="167">
        <v>1726</v>
      </c>
      <c r="E932" s="169">
        <f>SUM(E933:E937)</f>
        <v>1710</v>
      </c>
      <c r="F932" s="156">
        <f>E932/D932</f>
        <v>0.9907300115874855</v>
      </c>
      <c r="G932" s="156">
        <v>1.7307692307692308</v>
      </c>
    </row>
    <row r="933" spans="1:7" ht="15" customHeight="1">
      <c r="A933" s="166"/>
      <c r="B933" s="27" t="s">
        <v>140</v>
      </c>
      <c r="C933" s="167"/>
      <c r="D933" s="167"/>
      <c r="E933" s="169">
        <v>0</v>
      </c>
      <c r="F933" s="156"/>
      <c r="G933" s="156"/>
    </row>
    <row r="934" spans="1:7" ht="15" customHeight="1">
      <c r="A934" s="166"/>
      <c r="B934" s="27" t="s">
        <v>141</v>
      </c>
      <c r="C934" s="167"/>
      <c r="D934" s="167"/>
      <c r="E934" s="169">
        <v>0</v>
      </c>
      <c r="F934" s="156"/>
      <c r="G934" s="156"/>
    </row>
    <row r="935" spans="1:7" ht="15" customHeight="1">
      <c r="A935" s="166"/>
      <c r="B935" s="27" t="s">
        <v>142</v>
      </c>
      <c r="C935" s="167"/>
      <c r="D935" s="167"/>
      <c r="E935" s="169">
        <v>0</v>
      </c>
      <c r="F935" s="156"/>
      <c r="G935" s="156"/>
    </row>
    <row r="936" spans="1:7" ht="15" customHeight="1">
      <c r="A936" s="166"/>
      <c r="B936" s="27" t="s">
        <v>883</v>
      </c>
      <c r="C936" s="167"/>
      <c r="D936" s="167"/>
      <c r="E936" s="169">
        <v>0</v>
      </c>
      <c r="F936" s="156"/>
      <c r="G936" s="156"/>
    </row>
    <row r="937" spans="1:7" ht="15" customHeight="1">
      <c r="A937" s="166"/>
      <c r="B937" s="27" t="s">
        <v>884</v>
      </c>
      <c r="C937" s="167"/>
      <c r="D937" s="167"/>
      <c r="E937" s="169">
        <v>1710</v>
      </c>
      <c r="F937" s="156"/>
      <c r="G937" s="156">
        <v>1.7307692307692308</v>
      </c>
    </row>
    <row r="938" spans="1:7" ht="15" customHeight="1">
      <c r="A938" s="166"/>
      <c r="B938" s="27" t="s">
        <v>885</v>
      </c>
      <c r="C938" s="167">
        <v>1100</v>
      </c>
      <c r="D938" s="167">
        <v>9951</v>
      </c>
      <c r="E938" s="169">
        <v>9949</v>
      </c>
      <c r="F938" s="156">
        <f>E938/D938</f>
        <v>0.9997990151743543</v>
      </c>
      <c r="G938" s="156">
        <v>9.368173258003766</v>
      </c>
    </row>
    <row r="939" spans="1:7" ht="15" customHeight="1">
      <c r="A939" s="166"/>
      <c r="B939" s="27" t="s">
        <v>886</v>
      </c>
      <c r="C939" s="167"/>
      <c r="D939" s="167"/>
      <c r="E939" s="169">
        <v>330</v>
      </c>
      <c r="F939" s="156"/>
      <c r="G939" s="156">
        <v>0.3107344632768362</v>
      </c>
    </row>
    <row r="940" spans="1:7" ht="15" customHeight="1">
      <c r="A940" s="166"/>
      <c r="B940" s="27" t="s">
        <v>887</v>
      </c>
      <c r="C940" s="167"/>
      <c r="D940" s="167"/>
      <c r="E940" s="169">
        <v>0</v>
      </c>
      <c r="F940" s="156"/>
      <c r="G940" s="156"/>
    </row>
    <row r="941" spans="1:7" ht="15" customHeight="1">
      <c r="A941" s="166" t="s">
        <v>888</v>
      </c>
      <c r="B941" s="27" t="s">
        <v>40</v>
      </c>
      <c r="C941" s="167">
        <v>215</v>
      </c>
      <c r="D941" s="167">
        <v>159</v>
      </c>
      <c r="E941" s="168">
        <f>E942+E949+E959+E965+E968</f>
        <v>154</v>
      </c>
      <c r="F941" s="156">
        <f>E941/D941</f>
        <v>0.9685534591194969</v>
      </c>
      <c r="G941" s="156">
        <v>0.7162790697674418</v>
      </c>
    </row>
    <row r="942" spans="1:7" ht="15" customHeight="1">
      <c r="A942" s="172"/>
      <c r="B942" s="27" t="s">
        <v>889</v>
      </c>
      <c r="C942" s="167"/>
      <c r="D942" s="167"/>
      <c r="E942" s="169">
        <f>SUM(E943:E948)</f>
        <v>50</v>
      </c>
      <c r="F942" s="156"/>
      <c r="G942" s="156">
        <v>0.5882352941176471</v>
      </c>
    </row>
    <row r="943" spans="1:7" ht="15" customHeight="1">
      <c r="A943" s="144"/>
      <c r="B943" s="27" t="s">
        <v>140</v>
      </c>
      <c r="C943" s="167"/>
      <c r="D943" s="167"/>
      <c r="E943" s="169">
        <v>0</v>
      </c>
      <c r="F943" s="156"/>
      <c r="G943" s="156"/>
    </row>
    <row r="944" spans="1:7" ht="15" customHeight="1">
      <c r="A944" s="144"/>
      <c r="B944" s="27" t="s">
        <v>141</v>
      </c>
      <c r="C944" s="167"/>
      <c r="D944" s="167"/>
      <c r="E944" s="169">
        <v>0</v>
      </c>
      <c r="F944" s="156"/>
      <c r="G944" s="156"/>
    </row>
    <row r="945" spans="1:7" ht="15" customHeight="1">
      <c r="A945" s="144"/>
      <c r="B945" s="27" t="s">
        <v>142</v>
      </c>
      <c r="C945" s="167"/>
      <c r="D945" s="167"/>
      <c r="E945" s="169">
        <v>0</v>
      </c>
      <c r="F945" s="156"/>
      <c r="G945" s="156"/>
    </row>
    <row r="946" spans="1:7" ht="15" customHeight="1">
      <c r="A946" s="144"/>
      <c r="B946" s="27" t="s">
        <v>890</v>
      </c>
      <c r="C946" s="167"/>
      <c r="D946" s="167"/>
      <c r="E946" s="169">
        <v>0</v>
      </c>
      <c r="F946" s="156"/>
      <c r="G946" s="156"/>
    </row>
    <row r="947" spans="1:7" ht="15" customHeight="1">
      <c r="A947" s="144"/>
      <c r="B947" s="27" t="s">
        <v>149</v>
      </c>
      <c r="C947" s="167"/>
      <c r="D947" s="167"/>
      <c r="E947" s="169">
        <v>0</v>
      </c>
      <c r="F947" s="156"/>
      <c r="G947" s="156"/>
    </row>
    <row r="948" spans="1:7" ht="15" customHeight="1">
      <c r="A948" s="173"/>
      <c r="B948" s="27" t="s">
        <v>891</v>
      </c>
      <c r="C948" s="167"/>
      <c r="D948" s="167"/>
      <c r="E948" s="169">
        <v>50</v>
      </c>
      <c r="F948" s="156"/>
      <c r="G948" s="156">
        <v>0.5882352941176471</v>
      </c>
    </row>
    <row r="949" spans="1:7" ht="15" customHeight="1">
      <c r="A949" s="144"/>
      <c r="B949" s="27" t="s">
        <v>892</v>
      </c>
      <c r="C949" s="167">
        <v>85</v>
      </c>
      <c r="D949" s="167">
        <v>50</v>
      </c>
      <c r="E949" s="169">
        <f>SUM(E950:E958)</f>
        <v>55</v>
      </c>
      <c r="F949" s="156">
        <f>E949/D949</f>
        <v>1.1</v>
      </c>
      <c r="G949" s="156"/>
    </row>
    <row r="950" spans="1:7" ht="15" customHeight="1">
      <c r="A950" s="144"/>
      <c r="B950" s="27" t="s">
        <v>893</v>
      </c>
      <c r="C950" s="167"/>
      <c r="D950" s="167"/>
      <c r="E950" s="169">
        <v>0</v>
      </c>
      <c r="F950" s="156"/>
      <c r="G950" s="156"/>
    </row>
    <row r="951" spans="1:7" ht="15" customHeight="1">
      <c r="A951" s="144"/>
      <c r="B951" s="27" t="s">
        <v>894</v>
      </c>
      <c r="C951" s="167"/>
      <c r="D951" s="167"/>
      <c r="E951" s="169">
        <v>0</v>
      </c>
      <c r="F951" s="156"/>
      <c r="G951" s="156"/>
    </row>
    <row r="952" spans="1:7" ht="15" customHeight="1">
      <c r="A952" s="144"/>
      <c r="B952" s="27" t="s">
        <v>895</v>
      </c>
      <c r="C952" s="167"/>
      <c r="D952" s="167"/>
      <c r="E952" s="169">
        <v>0</v>
      </c>
      <c r="F952" s="156"/>
      <c r="G952" s="156"/>
    </row>
    <row r="953" spans="1:7" ht="15" customHeight="1">
      <c r="A953" s="144"/>
      <c r="B953" s="27" t="s">
        <v>896</v>
      </c>
      <c r="C953" s="167"/>
      <c r="D953" s="167"/>
      <c r="E953" s="169">
        <v>0</v>
      </c>
      <c r="F953" s="156"/>
      <c r="G953" s="156"/>
    </row>
    <row r="954" spans="1:7" ht="15" customHeight="1">
      <c r="A954" s="144"/>
      <c r="B954" s="27" t="s">
        <v>897</v>
      </c>
      <c r="C954" s="167"/>
      <c r="D954" s="167"/>
      <c r="E954" s="169">
        <v>0</v>
      </c>
      <c r="F954" s="156"/>
      <c r="G954" s="156"/>
    </row>
    <row r="955" spans="1:7" ht="15" customHeight="1">
      <c r="A955" s="144"/>
      <c r="B955" s="27" t="s">
        <v>898</v>
      </c>
      <c r="C955" s="167"/>
      <c r="D955" s="167"/>
      <c r="E955" s="169">
        <v>0</v>
      </c>
      <c r="F955" s="156"/>
      <c r="G955" s="156"/>
    </row>
    <row r="956" spans="1:7" ht="15" customHeight="1">
      <c r="A956" s="144"/>
      <c r="B956" s="27" t="s">
        <v>899</v>
      </c>
      <c r="C956" s="167"/>
      <c r="D956" s="167"/>
      <c r="E956" s="169">
        <v>0</v>
      </c>
      <c r="F956" s="156"/>
      <c r="G956" s="156"/>
    </row>
    <row r="957" spans="1:7" ht="15" customHeight="1">
      <c r="A957" s="144"/>
      <c r="B957" s="27" t="s">
        <v>900</v>
      </c>
      <c r="C957" s="167"/>
      <c r="D957" s="167"/>
      <c r="E957" s="169">
        <v>0</v>
      </c>
      <c r="F957" s="156"/>
      <c r="G957" s="156"/>
    </row>
    <row r="958" spans="1:7" ht="15" customHeight="1">
      <c r="A958" s="173"/>
      <c r="B958" s="27" t="s">
        <v>901</v>
      </c>
      <c r="C958" s="167"/>
      <c r="D958" s="167"/>
      <c r="E958" s="169">
        <v>55</v>
      </c>
      <c r="F958" s="156"/>
      <c r="G958" s="156"/>
    </row>
    <row r="959" spans="1:7" ht="15" customHeight="1">
      <c r="A959" s="144"/>
      <c r="B959" s="27" t="s">
        <v>902</v>
      </c>
      <c r="C959" s="167"/>
      <c r="D959" s="167"/>
      <c r="E959" s="169">
        <f>SUM(E960:E964)</f>
        <v>0</v>
      </c>
      <c r="F959" s="156"/>
      <c r="G959" s="156"/>
    </row>
    <row r="960" spans="1:7" ht="15" customHeight="1">
      <c r="A960" s="144"/>
      <c r="B960" s="27" t="s">
        <v>903</v>
      </c>
      <c r="C960" s="167"/>
      <c r="D960" s="167"/>
      <c r="E960" s="169">
        <v>0</v>
      </c>
      <c r="F960" s="156"/>
      <c r="G960" s="156"/>
    </row>
    <row r="961" spans="1:7" ht="15" customHeight="1">
      <c r="A961" s="144"/>
      <c r="B961" s="27" t="s">
        <v>904</v>
      </c>
      <c r="C961" s="167"/>
      <c r="D961" s="167"/>
      <c r="E961" s="169">
        <v>0</v>
      </c>
      <c r="F961" s="156"/>
      <c r="G961" s="156"/>
    </row>
    <row r="962" spans="1:7" ht="15" customHeight="1">
      <c r="A962" s="144"/>
      <c r="B962" s="27" t="s">
        <v>905</v>
      </c>
      <c r="C962" s="167"/>
      <c r="D962" s="167"/>
      <c r="E962" s="169">
        <v>0</v>
      </c>
      <c r="F962" s="156"/>
      <c r="G962" s="156"/>
    </row>
    <row r="963" spans="1:7" ht="15" customHeight="1">
      <c r="A963" s="144"/>
      <c r="B963" s="27" t="s">
        <v>906</v>
      </c>
      <c r="C963" s="167"/>
      <c r="D963" s="167"/>
      <c r="E963" s="169">
        <v>0</v>
      </c>
      <c r="F963" s="156"/>
      <c r="G963" s="156"/>
    </row>
    <row r="964" spans="1:7" ht="15" customHeight="1">
      <c r="A964" s="144"/>
      <c r="B964" s="27" t="s">
        <v>907</v>
      </c>
      <c r="C964" s="167"/>
      <c r="D964" s="167"/>
      <c r="E964" s="169">
        <v>0</v>
      </c>
      <c r="F964" s="156"/>
      <c r="G964" s="156"/>
    </row>
    <row r="965" spans="1:7" ht="15" customHeight="1">
      <c r="A965" s="144"/>
      <c r="B965" s="27" t="s">
        <v>908</v>
      </c>
      <c r="C965" s="167"/>
      <c r="D965" s="167"/>
      <c r="E965" s="169">
        <f>SUM(E966:E967)</f>
        <v>0</v>
      </c>
      <c r="F965" s="156"/>
      <c r="G965" s="156"/>
    </row>
    <row r="966" spans="1:7" ht="15" customHeight="1">
      <c r="A966" s="144"/>
      <c r="B966" s="27" t="s">
        <v>909</v>
      </c>
      <c r="C966" s="167"/>
      <c r="D966" s="167"/>
      <c r="E966" s="169">
        <v>0</v>
      </c>
      <c r="F966" s="156"/>
      <c r="G966" s="156"/>
    </row>
    <row r="967" spans="1:7" ht="15" customHeight="1">
      <c r="A967" s="144"/>
      <c r="B967" s="27" t="s">
        <v>910</v>
      </c>
      <c r="C967" s="167"/>
      <c r="D967" s="167"/>
      <c r="E967" s="169">
        <v>0</v>
      </c>
      <c r="F967" s="156"/>
      <c r="G967" s="156"/>
    </row>
    <row r="968" spans="1:7" ht="15" customHeight="1">
      <c r="A968" s="144"/>
      <c r="B968" s="27" t="s">
        <v>911</v>
      </c>
      <c r="C968" s="167">
        <v>130</v>
      </c>
      <c r="D968" s="167">
        <v>49</v>
      </c>
      <c r="E968" s="169">
        <f>E969</f>
        <v>49</v>
      </c>
      <c r="F968" s="156">
        <f>E968/D968</f>
        <v>1</v>
      </c>
      <c r="G968" s="156">
        <v>0.3769230769230769</v>
      </c>
    </row>
    <row r="969" spans="1:7" ht="15" customHeight="1">
      <c r="A969" s="144"/>
      <c r="B969" s="27" t="s">
        <v>912</v>
      </c>
      <c r="C969" s="167"/>
      <c r="D969" s="167"/>
      <c r="E969" s="169">
        <v>49</v>
      </c>
      <c r="F969" s="156"/>
      <c r="G969" s="156">
        <v>0.3769230769230769</v>
      </c>
    </row>
    <row r="970" spans="1:7" ht="15" customHeight="1">
      <c r="A970" s="144" t="s">
        <v>913</v>
      </c>
      <c r="B970" s="27" t="s">
        <v>914</v>
      </c>
      <c r="C970" s="167"/>
      <c r="D970" s="167"/>
      <c r="E970" s="171"/>
      <c r="F970" s="156"/>
      <c r="G970" s="156"/>
    </row>
    <row r="971" spans="1:7" ht="15" customHeight="1">
      <c r="A971" s="144"/>
      <c r="B971" s="27" t="s">
        <v>915</v>
      </c>
      <c r="C971" s="167"/>
      <c r="D971" s="167"/>
      <c r="E971" s="171"/>
      <c r="F971" s="156"/>
      <c r="G971" s="156"/>
    </row>
    <row r="972" spans="1:7" ht="15" customHeight="1">
      <c r="A972" s="144"/>
      <c r="B972" s="27" t="s">
        <v>916</v>
      </c>
      <c r="C972" s="167"/>
      <c r="D972" s="167"/>
      <c r="E972" s="171"/>
      <c r="F972" s="156"/>
      <c r="G972" s="156"/>
    </row>
    <row r="973" spans="1:7" ht="15" customHeight="1">
      <c r="A973" s="144"/>
      <c r="B973" s="27" t="s">
        <v>917</v>
      </c>
      <c r="C973" s="167"/>
      <c r="D973" s="167"/>
      <c r="E973" s="171"/>
      <c r="F973" s="156"/>
      <c r="G973" s="156"/>
    </row>
    <row r="974" spans="1:7" ht="15" customHeight="1">
      <c r="A974" s="144"/>
      <c r="B974" s="27" t="s">
        <v>918</v>
      </c>
      <c r="C974" s="167"/>
      <c r="D974" s="167"/>
      <c r="E974" s="171"/>
      <c r="F974" s="156"/>
      <c r="G974" s="156"/>
    </row>
    <row r="975" spans="1:7" ht="15" customHeight="1">
      <c r="A975" s="144"/>
      <c r="B975" s="27" t="s">
        <v>919</v>
      </c>
      <c r="C975" s="167"/>
      <c r="D975" s="167"/>
      <c r="E975" s="171"/>
      <c r="F975" s="156"/>
      <c r="G975" s="156"/>
    </row>
    <row r="976" spans="1:7" ht="15" customHeight="1">
      <c r="A976" s="144"/>
      <c r="B976" s="27" t="s">
        <v>654</v>
      </c>
      <c r="C976" s="167"/>
      <c r="D976" s="167"/>
      <c r="E976" s="171"/>
      <c r="F976" s="156"/>
      <c r="G976" s="156"/>
    </row>
    <row r="977" spans="1:7" ht="15" customHeight="1">
      <c r="A977" s="144"/>
      <c r="B977" s="27" t="s">
        <v>920</v>
      </c>
      <c r="C977" s="167"/>
      <c r="D977" s="167"/>
      <c r="E977" s="171"/>
      <c r="F977" s="156"/>
      <c r="G977" s="156"/>
    </row>
    <row r="978" spans="1:7" ht="15" customHeight="1">
      <c r="A978" s="144"/>
      <c r="B978" s="27" t="s">
        <v>921</v>
      </c>
      <c r="C978" s="167"/>
      <c r="D978" s="167"/>
      <c r="E978" s="171"/>
      <c r="F978" s="156"/>
      <c r="G978" s="156"/>
    </row>
    <row r="979" spans="1:7" ht="15" customHeight="1">
      <c r="A979" s="144"/>
      <c r="B979" s="27" t="s">
        <v>922</v>
      </c>
      <c r="C979" s="167"/>
      <c r="D979" s="167"/>
      <c r="E979" s="171"/>
      <c r="F979" s="156"/>
      <c r="G979" s="156"/>
    </row>
    <row r="980" spans="1:7" ht="15" customHeight="1">
      <c r="A980" s="144" t="s">
        <v>923</v>
      </c>
      <c r="B980" s="27" t="s">
        <v>924</v>
      </c>
      <c r="C980" s="167">
        <v>31439</v>
      </c>
      <c r="D980" s="167">
        <v>29171</v>
      </c>
      <c r="E980" s="168">
        <v>14705</v>
      </c>
      <c r="F980" s="156">
        <f>E980/D980</f>
        <v>0.5040965342292002</v>
      </c>
      <c r="G980" s="156">
        <v>0.5179640718562875</v>
      </c>
    </row>
    <row r="981" spans="1:7" ht="15" customHeight="1">
      <c r="A981" s="144"/>
      <c r="B981" s="27" t="s">
        <v>925</v>
      </c>
      <c r="C981" s="167">
        <v>28906</v>
      </c>
      <c r="D981" s="167">
        <v>13101</v>
      </c>
      <c r="E981" s="169">
        <v>11435</v>
      </c>
      <c r="F981" s="156">
        <f>E981/D981</f>
        <v>0.8728341347988703</v>
      </c>
      <c r="G981" s="156">
        <v>0.423863889094818</v>
      </c>
    </row>
    <row r="982" spans="1:7" ht="15" customHeight="1">
      <c r="A982" s="144"/>
      <c r="B982" s="27" t="s">
        <v>140</v>
      </c>
      <c r="C982" s="167"/>
      <c r="D982" s="167"/>
      <c r="E982" s="169">
        <v>5694</v>
      </c>
      <c r="F982" s="156"/>
      <c r="G982" s="156">
        <v>1.172811534500515</v>
      </c>
    </row>
    <row r="983" spans="1:7" ht="15" customHeight="1">
      <c r="A983" s="144"/>
      <c r="B983" s="27" t="s">
        <v>141</v>
      </c>
      <c r="C983" s="167"/>
      <c r="D983" s="167"/>
      <c r="E983" s="169">
        <v>217</v>
      </c>
      <c r="F983" s="156"/>
      <c r="G983" s="156">
        <v>0.821969696969697</v>
      </c>
    </row>
    <row r="984" spans="1:7" ht="15" customHeight="1">
      <c r="A984" s="144"/>
      <c r="B984" s="27" t="s">
        <v>142</v>
      </c>
      <c r="C984" s="167"/>
      <c r="D984" s="167"/>
      <c r="E984" s="169">
        <v>0</v>
      </c>
      <c r="F984" s="156"/>
      <c r="G984" s="156"/>
    </row>
    <row r="985" spans="1:7" ht="15" customHeight="1">
      <c r="A985" s="144"/>
      <c r="B985" s="27" t="s">
        <v>926</v>
      </c>
      <c r="C985" s="167"/>
      <c r="D985" s="167"/>
      <c r="E985" s="169">
        <v>245</v>
      </c>
      <c r="F985" s="156"/>
      <c r="G985" s="156">
        <v>3.1012658227848102</v>
      </c>
    </row>
    <row r="986" spans="1:7" ht="15" customHeight="1">
      <c r="A986" s="144"/>
      <c r="B986" s="27" t="s">
        <v>927</v>
      </c>
      <c r="C986" s="167"/>
      <c r="D986" s="167"/>
      <c r="E986" s="169">
        <v>10</v>
      </c>
      <c r="F986" s="156"/>
      <c r="G986" s="156">
        <v>2.5</v>
      </c>
    </row>
    <row r="987" spans="1:7" ht="15" customHeight="1">
      <c r="A987" s="144"/>
      <c r="B987" s="27" t="s">
        <v>928</v>
      </c>
      <c r="C987" s="167"/>
      <c r="D987" s="167"/>
      <c r="E987" s="169">
        <v>5</v>
      </c>
      <c r="F987" s="156"/>
      <c r="G987" s="156">
        <v>0.001244090569793481</v>
      </c>
    </row>
    <row r="988" spans="1:7" ht="15" customHeight="1">
      <c r="A988" s="144"/>
      <c r="B988" s="27" t="s">
        <v>929</v>
      </c>
      <c r="C988" s="167"/>
      <c r="D988" s="167"/>
      <c r="E988" s="169">
        <v>0</v>
      </c>
      <c r="F988" s="156"/>
      <c r="G988" s="156"/>
    </row>
    <row r="989" spans="1:7" ht="15" customHeight="1">
      <c r="A989" s="144"/>
      <c r="B989" s="27" t="s">
        <v>930</v>
      </c>
      <c r="C989" s="167"/>
      <c r="D989" s="167"/>
      <c r="E989" s="169">
        <v>0</v>
      </c>
      <c r="F989" s="156"/>
      <c r="G989" s="156">
        <v>0</v>
      </c>
    </row>
    <row r="990" spans="1:7" ht="15" customHeight="1">
      <c r="A990" s="144"/>
      <c r="B990" s="27" t="s">
        <v>931</v>
      </c>
      <c r="C990" s="167"/>
      <c r="D990" s="167"/>
      <c r="E990" s="169">
        <v>34</v>
      </c>
      <c r="F990" s="156"/>
      <c r="G990" s="156"/>
    </row>
    <row r="991" spans="1:7" ht="15" customHeight="1">
      <c r="A991" s="144"/>
      <c r="B991" s="27" t="s">
        <v>932</v>
      </c>
      <c r="C991" s="167"/>
      <c r="D991" s="167"/>
      <c r="E991" s="169">
        <v>13</v>
      </c>
      <c r="F991" s="156"/>
      <c r="G991" s="156">
        <v>0.0078125</v>
      </c>
    </row>
    <row r="992" spans="1:7" ht="15" customHeight="1">
      <c r="A992" s="144"/>
      <c r="B992" s="27" t="s">
        <v>933</v>
      </c>
      <c r="C992" s="167"/>
      <c r="D992" s="167"/>
      <c r="E992" s="169">
        <v>2869</v>
      </c>
      <c r="F992" s="156"/>
      <c r="G992" s="156">
        <v>0.22081120603401833</v>
      </c>
    </row>
    <row r="993" spans="1:7" ht="15" customHeight="1">
      <c r="A993" s="144"/>
      <c r="B993" s="27" t="s">
        <v>934</v>
      </c>
      <c r="C993" s="167"/>
      <c r="D993" s="167"/>
      <c r="E993" s="169">
        <v>60</v>
      </c>
      <c r="F993" s="156"/>
      <c r="G993" s="156">
        <v>0.75</v>
      </c>
    </row>
    <row r="994" spans="1:7" ht="15" customHeight="1">
      <c r="A994" s="144"/>
      <c r="B994" s="27" t="s">
        <v>935</v>
      </c>
      <c r="C994" s="167"/>
      <c r="D994" s="167"/>
      <c r="E994" s="169">
        <v>0</v>
      </c>
      <c r="F994" s="156"/>
      <c r="G994" s="156"/>
    </row>
    <row r="995" spans="1:7" ht="15" customHeight="1">
      <c r="A995" s="144"/>
      <c r="B995" s="27" t="s">
        <v>936</v>
      </c>
      <c r="C995" s="167"/>
      <c r="D995" s="167"/>
      <c r="E995" s="169">
        <v>0</v>
      </c>
      <c r="F995" s="156"/>
      <c r="G995" s="156">
        <v>0</v>
      </c>
    </row>
    <row r="996" spans="1:7" ht="15" customHeight="1">
      <c r="A996" s="144"/>
      <c r="B996" s="27" t="s">
        <v>937</v>
      </c>
      <c r="C996" s="167"/>
      <c r="D996" s="167"/>
      <c r="E996" s="169">
        <v>0</v>
      </c>
      <c r="F996" s="156"/>
      <c r="G996" s="156"/>
    </row>
    <row r="997" spans="1:7" ht="15" customHeight="1">
      <c r="A997" s="144"/>
      <c r="B997" s="27" t="s">
        <v>938</v>
      </c>
      <c r="C997" s="167"/>
      <c r="D997" s="167"/>
      <c r="E997" s="169">
        <v>0</v>
      </c>
      <c r="F997" s="156"/>
      <c r="G997" s="156"/>
    </row>
    <row r="998" spans="1:7" ht="15" customHeight="1">
      <c r="A998" s="144"/>
      <c r="B998" s="27" t="s">
        <v>939</v>
      </c>
      <c r="C998" s="167"/>
      <c r="D998" s="167"/>
      <c r="E998" s="169">
        <v>0</v>
      </c>
      <c r="F998" s="156"/>
      <c r="G998" s="156"/>
    </row>
    <row r="999" spans="1:7" ht="15" customHeight="1">
      <c r="A999" s="144"/>
      <c r="B999" s="27" t="s">
        <v>149</v>
      </c>
      <c r="C999" s="167"/>
      <c r="D999" s="167"/>
      <c r="E999" s="169">
        <v>285</v>
      </c>
      <c r="F999" s="156"/>
      <c r="G999" s="156">
        <v>0.5949895615866388</v>
      </c>
    </row>
    <row r="1000" spans="1:7" ht="15" customHeight="1">
      <c r="A1000" s="144"/>
      <c r="B1000" s="27" t="s">
        <v>940</v>
      </c>
      <c r="C1000" s="167"/>
      <c r="D1000" s="167"/>
      <c r="E1000" s="168">
        <v>2003</v>
      </c>
      <c r="F1000" s="156"/>
      <c r="G1000" s="156">
        <v>0.8132358911896062</v>
      </c>
    </row>
    <row r="1001" spans="1:7" ht="15" customHeight="1">
      <c r="A1001" s="144"/>
      <c r="B1001" s="27" t="s">
        <v>941</v>
      </c>
      <c r="C1001" s="167"/>
      <c r="D1001" s="167"/>
      <c r="E1001" s="171"/>
      <c r="F1001" s="156"/>
      <c r="G1001" s="156"/>
    </row>
    <row r="1002" spans="1:7" ht="15" customHeight="1">
      <c r="A1002" s="144"/>
      <c r="B1002" s="27" t="s">
        <v>140</v>
      </c>
      <c r="C1002" s="167"/>
      <c r="D1002" s="167"/>
      <c r="E1002" s="171"/>
      <c r="F1002" s="156"/>
      <c r="G1002" s="156"/>
    </row>
    <row r="1003" spans="1:7" ht="15" customHeight="1">
      <c r="A1003" s="144"/>
      <c r="B1003" s="27" t="s">
        <v>141</v>
      </c>
      <c r="C1003" s="167"/>
      <c r="D1003" s="167"/>
      <c r="E1003" s="171"/>
      <c r="F1003" s="156"/>
      <c r="G1003" s="156"/>
    </row>
    <row r="1004" spans="1:7" ht="15" customHeight="1">
      <c r="A1004" s="144"/>
      <c r="B1004" s="27" t="s">
        <v>142</v>
      </c>
      <c r="C1004" s="167"/>
      <c r="D1004" s="167"/>
      <c r="E1004" s="171"/>
      <c r="F1004" s="156"/>
      <c r="G1004" s="156"/>
    </row>
    <row r="1005" spans="1:7" ht="15" customHeight="1">
      <c r="A1005" s="144"/>
      <c r="B1005" s="27" t="s">
        <v>942</v>
      </c>
      <c r="C1005" s="167"/>
      <c r="D1005" s="167"/>
      <c r="E1005" s="171"/>
      <c r="F1005" s="156"/>
      <c r="G1005" s="156"/>
    </row>
    <row r="1006" spans="1:7" ht="15" customHeight="1">
      <c r="A1006" s="144"/>
      <c r="B1006" s="27" t="s">
        <v>943</v>
      </c>
      <c r="C1006" s="167"/>
      <c r="D1006" s="167"/>
      <c r="E1006" s="171"/>
      <c r="F1006" s="156"/>
      <c r="G1006" s="156"/>
    </row>
    <row r="1007" spans="1:7" ht="15" customHeight="1">
      <c r="A1007" s="144"/>
      <c r="B1007" s="27" t="s">
        <v>944</v>
      </c>
      <c r="C1007" s="167"/>
      <c r="D1007" s="167"/>
      <c r="E1007" s="171"/>
      <c r="F1007" s="156"/>
      <c r="G1007" s="156"/>
    </row>
    <row r="1008" spans="1:7" ht="15" customHeight="1">
      <c r="A1008" s="144"/>
      <c r="B1008" s="27" t="s">
        <v>945</v>
      </c>
      <c r="C1008" s="167"/>
      <c r="D1008" s="167"/>
      <c r="E1008" s="171"/>
      <c r="F1008" s="156"/>
      <c r="G1008" s="156"/>
    </row>
    <row r="1009" spans="1:7" ht="15" customHeight="1">
      <c r="A1009" s="144"/>
      <c r="B1009" s="27" t="s">
        <v>946</v>
      </c>
      <c r="C1009" s="167"/>
      <c r="D1009" s="167"/>
      <c r="E1009" s="171"/>
      <c r="F1009" s="156"/>
      <c r="G1009" s="156"/>
    </row>
    <row r="1010" spans="1:7" ht="15" customHeight="1">
      <c r="A1010" s="144"/>
      <c r="B1010" s="27" t="s">
        <v>947</v>
      </c>
      <c r="C1010" s="167"/>
      <c r="D1010" s="167"/>
      <c r="E1010" s="171"/>
      <c r="F1010" s="156"/>
      <c r="G1010" s="156"/>
    </row>
    <row r="1011" spans="1:7" ht="15" customHeight="1">
      <c r="A1011" s="144"/>
      <c r="B1011" s="27" t="s">
        <v>948</v>
      </c>
      <c r="C1011" s="167"/>
      <c r="D1011" s="167"/>
      <c r="E1011" s="171"/>
      <c r="F1011" s="156"/>
      <c r="G1011" s="156"/>
    </row>
    <row r="1012" spans="1:7" ht="15" customHeight="1">
      <c r="A1012" s="144"/>
      <c r="B1012" s="27" t="s">
        <v>949</v>
      </c>
      <c r="C1012" s="167"/>
      <c r="D1012" s="167"/>
      <c r="E1012" s="171"/>
      <c r="F1012" s="156"/>
      <c r="G1012" s="156"/>
    </row>
    <row r="1013" spans="1:8" s="10" customFormat="1" ht="15" customHeight="1">
      <c r="A1013" s="144"/>
      <c r="B1013" s="27" t="s">
        <v>950</v>
      </c>
      <c r="C1013" s="167"/>
      <c r="D1013" s="167"/>
      <c r="E1013" s="171"/>
      <c r="F1013" s="156"/>
      <c r="G1013" s="156"/>
      <c r="H1013"/>
    </row>
    <row r="1014" spans="1:7" ht="15" customHeight="1">
      <c r="A1014" s="144"/>
      <c r="B1014" s="27" t="s">
        <v>951</v>
      </c>
      <c r="C1014" s="167"/>
      <c r="D1014" s="167"/>
      <c r="E1014" s="171"/>
      <c r="F1014" s="156"/>
      <c r="G1014" s="156"/>
    </row>
    <row r="1015" spans="1:7" ht="15" customHeight="1">
      <c r="A1015" s="144"/>
      <c r="B1015" s="27" t="s">
        <v>952</v>
      </c>
      <c r="C1015" s="167"/>
      <c r="D1015" s="167"/>
      <c r="E1015" s="171"/>
      <c r="F1015" s="156"/>
      <c r="G1015" s="156"/>
    </row>
    <row r="1016" spans="1:7" ht="15" customHeight="1">
      <c r="A1016" s="144"/>
      <c r="B1016" s="27" t="s">
        <v>953</v>
      </c>
      <c r="C1016" s="167"/>
      <c r="D1016" s="167"/>
      <c r="E1016" s="171"/>
      <c r="F1016" s="156"/>
      <c r="G1016" s="156"/>
    </row>
    <row r="1017" spans="1:7" ht="15" customHeight="1">
      <c r="A1017" s="144"/>
      <c r="B1017" s="27" t="s">
        <v>954</v>
      </c>
      <c r="C1017" s="167"/>
      <c r="D1017" s="167"/>
      <c r="E1017" s="171"/>
      <c r="F1017" s="156"/>
      <c r="G1017" s="156"/>
    </row>
    <row r="1018" spans="1:7" ht="15" customHeight="1">
      <c r="A1018" s="144"/>
      <c r="B1018" s="27" t="s">
        <v>149</v>
      </c>
      <c r="C1018" s="167"/>
      <c r="D1018" s="167"/>
      <c r="E1018" s="171"/>
      <c r="F1018" s="156"/>
      <c r="G1018" s="156"/>
    </row>
    <row r="1019" spans="1:7" ht="15" customHeight="1">
      <c r="A1019" s="144"/>
      <c r="B1019" s="27" t="s">
        <v>955</v>
      </c>
      <c r="C1019" s="167"/>
      <c r="D1019" s="167"/>
      <c r="E1019" s="171"/>
      <c r="F1019" s="156"/>
      <c r="G1019" s="156"/>
    </row>
    <row r="1020" spans="1:7" ht="13.5">
      <c r="A1020" s="144"/>
      <c r="B1020" s="27" t="s">
        <v>956</v>
      </c>
      <c r="C1020" s="167">
        <v>9</v>
      </c>
      <c r="D1020" s="167"/>
      <c r="E1020" s="171"/>
      <c r="F1020" s="156"/>
      <c r="G1020" s="156">
        <v>0</v>
      </c>
    </row>
    <row r="1021" spans="1:7" ht="13.5">
      <c r="A1021" s="144"/>
      <c r="B1021" s="27" t="s">
        <v>140</v>
      </c>
      <c r="C1021" s="167"/>
      <c r="D1021" s="167"/>
      <c r="E1021" s="171"/>
      <c r="F1021" s="156"/>
      <c r="G1021" s="156"/>
    </row>
    <row r="1022" spans="1:7" ht="13.5">
      <c r="A1022" s="144"/>
      <c r="B1022" s="27" t="s">
        <v>141</v>
      </c>
      <c r="C1022" s="167"/>
      <c r="D1022" s="167"/>
      <c r="E1022" s="171"/>
      <c r="F1022" s="156"/>
      <c r="G1022" s="156"/>
    </row>
    <row r="1023" spans="1:7" ht="13.5">
      <c r="A1023" s="144"/>
      <c r="B1023" s="27" t="s">
        <v>142</v>
      </c>
      <c r="C1023" s="167"/>
      <c r="D1023" s="167"/>
      <c r="E1023" s="171"/>
      <c r="F1023" s="156"/>
      <c r="G1023" s="156"/>
    </row>
    <row r="1024" spans="1:7" ht="13.5">
      <c r="A1024" s="144"/>
      <c r="B1024" s="27" t="s">
        <v>957</v>
      </c>
      <c r="C1024" s="167"/>
      <c r="D1024" s="167"/>
      <c r="E1024" s="171"/>
      <c r="F1024" s="156"/>
      <c r="G1024" s="156"/>
    </row>
    <row r="1025" spans="1:7" ht="13.5">
      <c r="A1025" s="144"/>
      <c r="B1025" s="27" t="s">
        <v>958</v>
      </c>
      <c r="C1025" s="167"/>
      <c r="D1025" s="167"/>
      <c r="E1025" s="171"/>
      <c r="F1025" s="156"/>
      <c r="G1025" s="156"/>
    </row>
    <row r="1026" spans="1:7" ht="13.5">
      <c r="A1026" s="144"/>
      <c r="B1026" s="27" t="s">
        <v>959</v>
      </c>
      <c r="C1026" s="167"/>
      <c r="D1026" s="167"/>
      <c r="E1026" s="171"/>
      <c r="F1026" s="156"/>
      <c r="G1026" s="156"/>
    </row>
    <row r="1027" spans="1:7" ht="13.5">
      <c r="A1027" s="144"/>
      <c r="B1027" s="27" t="s">
        <v>149</v>
      </c>
      <c r="C1027" s="167"/>
      <c r="D1027" s="167"/>
      <c r="E1027" s="171"/>
      <c r="F1027" s="156"/>
      <c r="G1027" s="156"/>
    </row>
    <row r="1028" spans="1:7" ht="13.5">
      <c r="A1028" s="144"/>
      <c r="B1028" s="27" t="s">
        <v>960</v>
      </c>
      <c r="C1028" s="167"/>
      <c r="D1028" s="167"/>
      <c r="E1028" s="171"/>
      <c r="F1028" s="156"/>
      <c r="G1028" s="156">
        <v>0</v>
      </c>
    </row>
    <row r="1029" spans="1:7" ht="13.5">
      <c r="A1029" s="144"/>
      <c r="B1029" s="27" t="s">
        <v>961</v>
      </c>
      <c r="C1029" s="167">
        <v>794</v>
      </c>
      <c r="D1029" s="167">
        <v>652</v>
      </c>
      <c r="E1029" s="168">
        <f>SUM(E1030:E1041)</f>
        <v>652</v>
      </c>
      <c r="F1029" s="156">
        <f>E1029/D1029</f>
        <v>1</v>
      </c>
      <c r="G1029" s="156">
        <v>0.8522875816993464</v>
      </c>
    </row>
    <row r="1030" spans="1:7" ht="13.5">
      <c r="A1030" s="144"/>
      <c r="B1030" s="27" t="s">
        <v>140</v>
      </c>
      <c r="C1030" s="167"/>
      <c r="D1030" s="167"/>
      <c r="E1030" s="169">
        <v>354</v>
      </c>
      <c r="F1030" s="156"/>
      <c r="G1030" s="156">
        <v>1.120253164556962</v>
      </c>
    </row>
    <row r="1031" spans="1:7" ht="13.5">
      <c r="A1031" s="144"/>
      <c r="B1031" s="27" t="s">
        <v>141</v>
      </c>
      <c r="C1031" s="167"/>
      <c r="D1031" s="167"/>
      <c r="E1031" s="169">
        <v>4</v>
      </c>
      <c r="F1031" s="156"/>
      <c r="G1031" s="156">
        <v>0.25</v>
      </c>
    </row>
    <row r="1032" spans="1:7" ht="13.5">
      <c r="A1032" s="144"/>
      <c r="B1032" s="27" t="s">
        <v>142</v>
      </c>
      <c r="C1032" s="167"/>
      <c r="D1032" s="167"/>
      <c r="E1032" s="169">
        <v>0</v>
      </c>
      <c r="F1032" s="156"/>
      <c r="G1032" s="156"/>
    </row>
    <row r="1033" spans="1:7" ht="13.5">
      <c r="A1033" s="144"/>
      <c r="B1033" s="27" t="s">
        <v>962</v>
      </c>
      <c r="C1033" s="167"/>
      <c r="D1033" s="167"/>
      <c r="E1033" s="169">
        <v>43</v>
      </c>
      <c r="F1033" s="156"/>
      <c r="G1033" s="156">
        <v>0.8113207547169812</v>
      </c>
    </row>
    <row r="1034" spans="1:7" ht="13.5">
      <c r="A1034" s="144"/>
      <c r="B1034" s="27" t="s">
        <v>963</v>
      </c>
      <c r="C1034" s="167"/>
      <c r="D1034" s="167"/>
      <c r="E1034" s="169">
        <v>25</v>
      </c>
      <c r="F1034" s="156"/>
      <c r="G1034" s="156">
        <v>0.8333333333333334</v>
      </c>
    </row>
    <row r="1035" spans="1:7" ht="13.5">
      <c r="A1035" s="144"/>
      <c r="B1035" s="27" t="s">
        <v>964</v>
      </c>
      <c r="C1035" s="167"/>
      <c r="D1035" s="167"/>
      <c r="E1035" s="169">
        <v>1</v>
      </c>
      <c r="F1035" s="156"/>
      <c r="G1035" s="156">
        <v>0.08333333333333333</v>
      </c>
    </row>
    <row r="1036" spans="1:7" ht="13.5">
      <c r="A1036" s="144"/>
      <c r="B1036" s="27" t="s">
        <v>965</v>
      </c>
      <c r="C1036" s="167"/>
      <c r="D1036" s="167"/>
      <c r="E1036" s="169">
        <v>2</v>
      </c>
      <c r="F1036" s="156"/>
      <c r="G1036" s="156">
        <v>0.03333333333333333</v>
      </c>
    </row>
    <row r="1037" spans="1:7" ht="13.5">
      <c r="A1037" s="173"/>
      <c r="B1037" s="27" t="s">
        <v>966</v>
      </c>
      <c r="C1037" s="167"/>
      <c r="D1037" s="167"/>
      <c r="E1037" s="169">
        <v>0</v>
      </c>
      <c r="F1037" s="156"/>
      <c r="G1037" s="156"/>
    </row>
    <row r="1038" spans="1:7" ht="13.5">
      <c r="A1038" s="144"/>
      <c r="B1038" s="27" t="s">
        <v>967</v>
      </c>
      <c r="C1038" s="167"/>
      <c r="D1038" s="167"/>
      <c r="E1038" s="169">
        <v>18</v>
      </c>
      <c r="F1038" s="156"/>
      <c r="G1038" s="156">
        <v>0.9</v>
      </c>
    </row>
    <row r="1039" spans="1:7" ht="13.5">
      <c r="A1039" s="144"/>
      <c r="B1039" s="27" t="s">
        <v>968</v>
      </c>
      <c r="C1039" s="167"/>
      <c r="D1039" s="167"/>
      <c r="E1039" s="169">
        <v>5</v>
      </c>
      <c r="F1039" s="156"/>
      <c r="G1039" s="156">
        <v>0.45454545454545453</v>
      </c>
    </row>
    <row r="1040" spans="1:7" ht="13.5">
      <c r="A1040" s="144"/>
      <c r="B1040" s="27" t="s">
        <v>969</v>
      </c>
      <c r="C1040" s="167"/>
      <c r="D1040" s="167"/>
      <c r="E1040" s="169">
        <v>196</v>
      </c>
      <c r="F1040" s="156"/>
      <c r="G1040" s="156">
        <v>0.8270042194092827</v>
      </c>
    </row>
    <row r="1041" spans="1:7" ht="13.5">
      <c r="A1041" s="144"/>
      <c r="B1041" s="27" t="s">
        <v>970</v>
      </c>
      <c r="C1041" s="167"/>
      <c r="D1041" s="167"/>
      <c r="E1041" s="169">
        <v>4</v>
      </c>
      <c r="F1041" s="156"/>
      <c r="G1041" s="156">
        <v>0.4</v>
      </c>
    </row>
    <row r="1042" spans="1:7" ht="13.5">
      <c r="A1042" s="144"/>
      <c r="B1042" s="27" t="s">
        <v>971</v>
      </c>
      <c r="C1042" s="167">
        <v>910</v>
      </c>
      <c r="D1042" s="167">
        <v>698</v>
      </c>
      <c r="E1042" s="169">
        <f>SUM(E1043:E1056)</f>
        <v>698</v>
      </c>
      <c r="F1042" s="156">
        <f>E1042/D1042</f>
        <v>1</v>
      </c>
      <c r="G1042" s="156">
        <v>0.7968036529680366</v>
      </c>
    </row>
    <row r="1043" spans="1:7" ht="13.5">
      <c r="A1043" s="144"/>
      <c r="B1043" s="27" t="s">
        <v>140</v>
      </c>
      <c r="C1043" s="167"/>
      <c r="D1043" s="167"/>
      <c r="E1043" s="169">
        <v>299</v>
      </c>
      <c r="F1043" s="156"/>
      <c r="G1043" s="156">
        <v>1.0833333333333333</v>
      </c>
    </row>
    <row r="1044" spans="1:7" ht="13.5">
      <c r="A1044" s="144"/>
      <c r="B1044" s="27" t="s">
        <v>141</v>
      </c>
      <c r="C1044" s="167"/>
      <c r="D1044" s="167"/>
      <c r="E1044" s="169">
        <v>0</v>
      </c>
      <c r="F1044" s="156"/>
      <c r="G1044" s="156"/>
    </row>
    <row r="1045" spans="1:7" ht="13.5">
      <c r="A1045" s="144"/>
      <c r="B1045" s="27" t="s">
        <v>142</v>
      </c>
      <c r="C1045" s="167"/>
      <c r="D1045" s="167"/>
      <c r="E1045" s="169">
        <v>0</v>
      </c>
      <c r="F1045" s="156"/>
      <c r="G1045" s="156"/>
    </row>
    <row r="1046" spans="1:7" ht="13.5">
      <c r="A1046" s="144"/>
      <c r="B1046" s="27" t="s">
        <v>972</v>
      </c>
      <c r="C1046" s="167"/>
      <c r="D1046" s="167"/>
      <c r="E1046" s="169">
        <v>253</v>
      </c>
      <c r="F1046" s="156"/>
      <c r="G1046" s="156">
        <v>0.9768339768339769</v>
      </c>
    </row>
    <row r="1047" spans="1:7" ht="13.5">
      <c r="A1047" s="144"/>
      <c r="B1047" s="27" t="s">
        <v>973</v>
      </c>
      <c r="C1047" s="167"/>
      <c r="D1047" s="167"/>
      <c r="E1047" s="169">
        <v>0</v>
      </c>
      <c r="F1047" s="156"/>
      <c r="G1047" s="156"/>
    </row>
    <row r="1048" spans="1:7" ht="13.5">
      <c r="A1048" s="144"/>
      <c r="B1048" s="27" t="s">
        <v>974</v>
      </c>
      <c r="C1048" s="167"/>
      <c r="D1048" s="167"/>
      <c r="E1048" s="169">
        <v>6</v>
      </c>
      <c r="F1048" s="156"/>
      <c r="G1048" s="156">
        <v>0.3333333333333333</v>
      </c>
    </row>
    <row r="1049" spans="1:7" ht="13.5">
      <c r="A1049" s="144"/>
      <c r="B1049" s="27" t="s">
        <v>975</v>
      </c>
      <c r="C1049" s="167"/>
      <c r="D1049" s="167"/>
      <c r="E1049" s="169">
        <v>0</v>
      </c>
      <c r="F1049" s="156"/>
      <c r="G1049" s="156"/>
    </row>
    <row r="1050" spans="1:7" ht="13.5">
      <c r="A1050" s="144"/>
      <c r="B1050" s="27" t="s">
        <v>976</v>
      </c>
      <c r="C1050" s="167"/>
      <c r="D1050" s="167"/>
      <c r="E1050" s="169">
        <v>56</v>
      </c>
      <c r="F1050" s="156"/>
      <c r="G1050" s="156">
        <v>0.30939226519337015</v>
      </c>
    </row>
    <row r="1051" spans="1:7" ht="13.5">
      <c r="A1051" s="144"/>
      <c r="B1051" s="27" t="s">
        <v>977</v>
      </c>
      <c r="C1051" s="167"/>
      <c r="D1051" s="167"/>
      <c r="E1051" s="169">
        <v>28</v>
      </c>
      <c r="F1051" s="156"/>
      <c r="G1051" s="156">
        <v>0.7</v>
      </c>
    </row>
    <row r="1052" spans="1:7" ht="13.5">
      <c r="A1052" s="144"/>
      <c r="B1052" s="27" t="s">
        <v>978</v>
      </c>
      <c r="C1052" s="167"/>
      <c r="D1052" s="167"/>
      <c r="E1052" s="169">
        <v>18</v>
      </c>
      <c r="F1052" s="156"/>
      <c r="G1052" s="156">
        <v>0.3829787234042553</v>
      </c>
    </row>
    <row r="1053" spans="1:7" ht="13.5">
      <c r="A1053" s="144"/>
      <c r="B1053" s="27" t="s">
        <v>979</v>
      </c>
      <c r="C1053" s="167"/>
      <c r="D1053" s="167"/>
      <c r="E1053" s="169">
        <v>0</v>
      </c>
      <c r="F1053" s="156"/>
      <c r="G1053" s="156"/>
    </row>
    <row r="1054" spans="1:7" ht="13.5">
      <c r="A1054" s="144"/>
      <c r="B1054" s="27" t="s">
        <v>980</v>
      </c>
      <c r="C1054" s="167"/>
      <c r="D1054" s="167"/>
      <c r="E1054" s="169">
        <v>0</v>
      </c>
      <c r="F1054" s="156"/>
      <c r="G1054" s="156"/>
    </row>
    <row r="1055" spans="1:7" ht="13.5">
      <c r="A1055" s="173"/>
      <c r="B1055" s="27" t="s">
        <v>981</v>
      </c>
      <c r="C1055" s="167"/>
      <c r="D1055" s="167"/>
      <c r="E1055" s="169">
        <v>0</v>
      </c>
      <c r="F1055" s="156"/>
      <c r="G1055" s="156"/>
    </row>
    <row r="1056" spans="1:7" ht="13.5">
      <c r="A1056" s="144"/>
      <c r="B1056" s="27" t="s">
        <v>982</v>
      </c>
      <c r="C1056" s="167"/>
      <c r="D1056" s="167"/>
      <c r="E1056" s="169">
        <v>38</v>
      </c>
      <c r="F1056" s="156"/>
      <c r="G1056" s="156">
        <v>0.6909090909090909</v>
      </c>
    </row>
    <row r="1057" spans="1:7" ht="13.5">
      <c r="A1057" s="144"/>
      <c r="B1057" s="27" t="s">
        <v>983</v>
      </c>
      <c r="C1057" s="167">
        <v>820</v>
      </c>
      <c r="D1057" s="167">
        <v>14720</v>
      </c>
      <c r="E1057" s="169">
        <v>14720</v>
      </c>
      <c r="F1057" s="156">
        <f aca="true" t="shared" si="11" ref="F1057:F1060">E1057/D1057</f>
        <v>1</v>
      </c>
      <c r="G1057" s="156">
        <v>17.951219512195124</v>
      </c>
    </row>
    <row r="1058" spans="1:7" ht="13.5">
      <c r="A1058" s="144"/>
      <c r="B1058" s="27" t="s">
        <v>984</v>
      </c>
      <c r="C1058" s="167"/>
      <c r="D1058" s="167"/>
      <c r="E1058" s="169">
        <v>14720</v>
      </c>
      <c r="F1058" s="156"/>
      <c r="G1058" s="156">
        <v>17.951219512195124</v>
      </c>
    </row>
    <row r="1059" spans="1:7" ht="13.5">
      <c r="A1059" s="144" t="s">
        <v>985</v>
      </c>
      <c r="B1059" s="27" t="s">
        <v>44</v>
      </c>
      <c r="C1059" s="167">
        <v>186597</v>
      </c>
      <c r="D1059" s="167">
        <v>165339</v>
      </c>
      <c r="E1059" s="168">
        <f>SUM(E1060,E1069,E1073)</f>
        <v>165306</v>
      </c>
      <c r="F1059" s="156">
        <f t="shared" si="11"/>
        <v>0.9998004100665905</v>
      </c>
      <c r="G1059" s="156">
        <v>0.9868190121422687</v>
      </c>
    </row>
    <row r="1060" spans="1:7" ht="13.5">
      <c r="A1060" s="144"/>
      <c r="B1060" s="27" t="s">
        <v>986</v>
      </c>
      <c r="C1060" s="167">
        <v>142686</v>
      </c>
      <c r="D1060" s="167">
        <v>121352</v>
      </c>
      <c r="E1060" s="169">
        <f>SUM(E1061:E1068)</f>
        <v>121319</v>
      </c>
      <c r="F1060" s="156">
        <f t="shared" si="11"/>
        <v>0.9997280638143582</v>
      </c>
      <c r="G1060" s="156">
        <v>0.9214497839147507</v>
      </c>
    </row>
    <row r="1061" spans="1:7" ht="13.5">
      <c r="A1061" s="144"/>
      <c r="B1061" s="27" t="s">
        <v>987</v>
      </c>
      <c r="C1061" s="167"/>
      <c r="D1061" s="167"/>
      <c r="E1061" s="169">
        <v>1019</v>
      </c>
      <c r="F1061" s="156"/>
      <c r="G1061" s="156">
        <v>0.14530158277484673</v>
      </c>
    </row>
    <row r="1062" spans="1:7" ht="13.5">
      <c r="A1062" s="144"/>
      <c r="B1062" s="27" t="s">
        <v>988</v>
      </c>
      <c r="C1062" s="167"/>
      <c r="D1062" s="167"/>
      <c r="E1062" s="169">
        <v>0</v>
      </c>
      <c r="F1062" s="156"/>
      <c r="G1062" s="156"/>
    </row>
    <row r="1063" spans="1:7" ht="13.5">
      <c r="A1063" s="144"/>
      <c r="B1063" s="27" t="s">
        <v>989</v>
      </c>
      <c r="C1063" s="167"/>
      <c r="D1063" s="167"/>
      <c r="E1063" s="169">
        <v>12152</v>
      </c>
      <c r="F1063" s="156"/>
      <c r="G1063" s="156">
        <v>0.3132685416720373</v>
      </c>
    </row>
    <row r="1064" spans="1:7" ht="13.5">
      <c r="A1064" s="144"/>
      <c r="B1064" s="27" t="s">
        <v>990</v>
      </c>
      <c r="C1064" s="167"/>
      <c r="D1064" s="167"/>
      <c r="E1064" s="169">
        <v>0</v>
      </c>
      <c r="F1064" s="156"/>
      <c r="G1064" s="156"/>
    </row>
    <row r="1065" spans="1:7" ht="13.5">
      <c r="A1065" s="144"/>
      <c r="B1065" s="27" t="s">
        <v>991</v>
      </c>
      <c r="C1065" s="167"/>
      <c r="D1065" s="167"/>
      <c r="E1065" s="169">
        <v>57643</v>
      </c>
      <c r="F1065" s="156"/>
      <c r="G1065" s="156">
        <v>1.1508575079361911</v>
      </c>
    </row>
    <row r="1066" spans="1:7" ht="13.5">
      <c r="A1066" s="144"/>
      <c r="B1066" s="27" t="s">
        <v>992</v>
      </c>
      <c r="C1066" s="167"/>
      <c r="D1066" s="167"/>
      <c r="E1066" s="169">
        <v>16252</v>
      </c>
      <c r="F1066" s="156"/>
      <c r="G1066" s="156">
        <v>30.606403013182675</v>
      </c>
    </row>
    <row r="1067" spans="1:7" ht="13.5">
      <c r="A1067" s="144"/>
      <c r="B1067" s="27" t="s">
        <v>993</v>
      </c>
      <c r="C1067" s="167"/>
      <c r="D1067" s="167"/>
      <c r="E1067" s="169">
        <v>641</v>
      </c>
      <c r="F1067" s="156"/>
      <c r="G1067" s="156">
        <v>0.10265855221012171</v>
      </c>
    </row>
    <row r="1068" spans="1:7" ht="13.5">
      <c r="A1068" s="144"/>
      <c r="B1068" s="27" t="s">
        <v>994</v>
      </c>
      <c r="C1068" s="167"/>
      <c r="D1068" s="167"/>
      <c r="E1068" s="169">
        <v>33612</v>
      </c>
      <c r="F1068" s="156"/>
      <c r="G1068" s="156">
        <v>1.1592343507501293</v>
      </c>
    </row>
    <row r="1069" spans="1:7" ht="13.5">
      <c r="A1069" s="144"/>
      <c r="B1069" s="27" t="s">
        <v>995</v>
      </c>
      <c r="C1069" s="167">
        <v>43290</v>
      </c>
      <c r="D1069" s="167">
        <v>43398</v>
      </c>
      <c r="E1069" s="169">
        <f>SUM(E1070:E1072)</f>
        <v>43398</v>
      </c>
      <c r="F1069" s="156">
        <f>E1069/D1069</f>
        <v>1</v>
      </c>
      <c r="G1069" s="156">
        <v>1.231358529111338</v>
      </c>
    </row>
    <row r="1070" spans="1:7" ht="13.5">
      <c r="A1070" s="144"/>
      <c r="B1070" s="27" t="s">
        <v>996</v>
      </c>
      <c r="C1070" s="167"/>
      <c r="D1070" s="167"/>
      <c r="E1070" s="169">
        <v>43389</v>
      </c>
      <c r="F1070" s="156"/>
      <c r="G1070" s="156">
        <v>1.2494312782561119</v>
      </c>
    </row>
    <row r="1071" spans="1:7" ht="13.5">
      <c r="A1071" s="144"/>
      <c r="B1071" s="27" t="s">
        <v>997</v>
      </c>
      <c r="C1071" s="167"/>
      <c r="D1071" s="167"/>
      <c r="E1071" s="169">
        <v>0</v>
      </c>
      <c r="F1071" s="156"/>
      <c r="G1071" s="156"/>
    </row>
    <row r="1072" spans="1:7" ht="13.5">
      <c r="A1072" s="144"/>
      <c r="B1072" s="27" t="s">
        <v>998</v>
      </c>
      <c r="C1072" s="167"/>
      <c r="D1072" s="167"/>
      <c r="E1072" s="169">
        <v>9</v>
      </c>
      <c r="F1072" s="156"/>
      <c r="G1072" s="156">
        <v>0.017408123791102514</v>
      </c>
    </row>
    <row r="1073" spans="1:7" ht="13.5">
      <c r="A1073" s="144"/>
      <c r="B1073" s="27" t="s">
        <v>999</v>
      </c>
      <c r="C1073" s="167">
        <v>621</v>
      </c>
      <c r="D1073" s="167">
        <v>589</v>
      </c>
      <c r="E1073" s="169">
        <f>SUM(E1074:E1076)</f>
        <v>589</v>
      </c>
      <c r="F1073" s="156">
        <f aca="true" t="shared" si="12" ref="F1073:F1078">E1073/D1073</f>
        <v>1</v>
      </c>
      <c r="G1073" s="156">
        <v>0.9671592775041051</v>
      </c>
    </row>
    <row r="1074" spans="1:7" ht="13.5">
      <c r="A1074" s="144"/>
      <c r="B1074" s="27" t="s">
        <v>1000</v>
      </c>
      <c r="C1074" s="167"/>
      <c r="D1074" s="167"/>
      <c r="E1074" s="169">
        <v>0</v>
      </c>
      <c r="F1074" s="156"/>
      <c r="G1074" s="156"/>
    </row>
    <row r="1075" spans="1:7" ht="13.5">
      <c r="A1075" s="144"/>
      <c r="B1075" s="27" t="s">
        <v>1001</v>
      </c>
      <c r="C1075" s="167"/>
      <c r="D1075" s="167"/>
      <c r="E1075" s="169">
        <v>589</v>
      </c>
      <c r="F1075" s="156"/>
      <c r="G1075" s="156">
        <v>0.96875</v>
      </c>
    </row>
    <row r="1076" spans="1:7" ht="13.5">
      <c r="A1076" s="144"/>
      <c r="B1076" s="27" t="s">
        <v>1002</v>
      </c>
      <c r="C1076" s="167"/>
      <c r="D1076" s="167"/>
      <c r="E1076" s="169">
        <v>0</v>
      </c>
      <c r="F1076" s="156"/>
      <c r="G1076" s="156">
        <v>0</v>
      </c>
    </row>
    <row r="1077" spans="1:7" ht="13.5">
      <c r="A1077" s="144" t="s">
        <v>1003</v>
      </c>
      <c r="B1077" s="27" t="s">
        <v>1004</v>
      </c>
      <c r="C1077" s="167">
        <v>4786</v>
      </c>
      <c r="D1077" s="167">
        <v>2977</v>
      </c>
      <c r="E1077" s="168">
        <v>2927</v>
      </c>
      <c r="F1077" s="156">
        <f t="shared" si="12"/>
        <v>0.9832045683574068</v>
      </c>
      <c r="G1077" s="156">
        <v>1.5189413596263621</v>
      </c>
    </row>
    <row r="1078" spans="1:7" ht="13.5">
      <c r="A1078" s="144"/>
      <c r="B1078" s="27" t="s">
        <v>1005</v>
      </c>
      <c r="C1078" s="167">
        <v>1689</v>
      </c>
      <c r="D1078" s="167">
        <v>2102</v>
      </c>
      <c r="E1078" s="169">
        <f>SUM(E1079:E1092)</f>
        <v>2102</v>
      </c>
      <c r="F1078" s="156">
        <f t="shared" si="12"/>
        <v>1</v>
      </c>
      <c r="G1078" s="156">
        <v>1.3535093367675466</v>
      </c>
    </row>
    <row r="1079" spans="1:7" ht="13.5">
      <c r="A1079" s="144"/>
      <c r="B1079" s="27" t="s">
        <v>140</v>
      </c>
      <c r="C1079" s="167"/>
      <c r="D1079" s="167"/>
      <c r="E1079" s="169">
        <v>74</v>
      </c>
      <c r="F1079" s="156"/>
      <c r="G1079" s="156">
        <v>0.1662921348314607</v>
      </c>
    </row>
    <row r="1080" spans="1:7" ht="13.5">
      <c r="A1080" s="144"/>
      <c r="B1080" s="27" t="s">
        <v>141</v>
      </c>
      <c r="C1080" s="167"/>
      <c r="D1080" s="167"/>
      <c r="E1080" s="169">
        <v>0</v>
      </c>
      <c r="F1080" s="156"/>
      <c r="G1080" s="156">
        <v>0</v>
      </c>
    </row>
    <row r="1081" spans="1:7" ht="13.5">
      <c r="A1081" s="144"/>
      <c r="B1081" s="27" t="s">
        <v>142</v>
      </c>
      <c r="C1081" s="167"/>
      <c r="D1081" s="167"/>
      <c r="E1081" s="169">
        <v>0</v>
      </c>
      <c r="F1081" s="156"/>
      <c r="G1081" s="156"/>
    </row>
    <row r="1082" spans="1:7" ht="13.5">
      <c r="A1082" s="144"/>
      <c r="B1082" s="27" t="s">
        <v>1006</v>
      </c>
      <c r="C1082" s="167"/>
      <c r="D1082" s="167"/>
      <c r="E1082" s="169">
        <v>0</v>
      </c>
      <c r="F1082" s="156"/>
      <c r="G1082" s="156"/>
    </row>
    <row r="1083" spans="1:7" ht="13.5">
      <c r="A1083" s="144"/>
      <c r="B1083" s="27" t="s">
        <v>1007</v>
      </c>
      <c r="C1083" s="167"/>
      <c r="D1083" s="167"/>
      <c r="E1083" s="169">
        <v>5</v>
      </c>
      <c r="F1083" s="156"/>
      <c r="G1083" s="156">
        <v>0.25</v>
      </c>
    </row>
    <row r="1084" spans="1:7" ht="13.5">
      <c r="A1084" s="144"/>
      <c r="B1084" s="27" t="s">
        <v>1008</v>
      </c>
      <c r="C1084" s="167"/>
      <c r="D1084" s="167"/>
      <c r="E1084" s="169">
        <v>22</v>
      </c>
      <c r="F1084" s="156"/>
      <c r="G1084" s="156">
        <v>2.2</v>
      </c>
    </row>
    <row r="1085" spans="1:7" ht="13.5">
      <c r="A1085" s="144"/>
      <c r="B1085" s="27" t="s">
        <v>1009</v>
      </c>
      <c r="C1085" s="167"/>
      <c r="D1085" s="167"/>
      <c r="E1085" s="169">
        <v>0</v>
      </c>
      <c r="F1085" s="156"/>
      <c r="G1085" s="156"/>
    </row>
    <row r="1086" spans="1:7" ht="13.5">
      <c r="A1086" s="144"/>
      <c r="B1086" s="27" t="s">
        <v>1010</v>
      </c>
      <c r="C1086" s="167"/>
      <c r="D1086" s="167"/>
      <c r="E1086" s="169">
        <v>0</v>
      </c>
      <c r="F1086" s="156"/>
      <c r="G1086" s="156"/>
    </row>
    <row r="1087" spans="1:7" ht="13.5">
      <c r="A1087" s="144"/>
      <c r="B1087" s="27" t="s">
        <v>1011</v>
      </c>
      <c r="C1087" s="167"/>
      <c r="D1087" s="167"/>
      <c r="E1087" s="169">
        <v>0</v>
      </c>
      <c r="F1087" s="156"/>
      <c r="G1087" s="156"/>
    </row>
    <row r="1088" spans="1:7" ht="13.5">
      <c r="A1088" s="144"/>
      <c r="B1088" s="27" t="s">
        <v>1012</v>
      </c>
      <c r="C1088" s="167"/>
      <c r="D1088" s="167"/>
      <c r="E1088" s="169">
        <v>0</v>
      </c>
      <c r="F1088" s="156"/>
      <c r="G1088" s="156"/>
    </row>
    <row r="1089" spans="1:7" ht="13.5">
      <c r="A1089" s="144"/>
      <c r="B1089" s="27" t="s">
        <v>1013</v>
      </c>
      <c r="C1089" s="167"/>
      <c r="D1089" s="167"/>
      <c r="E1089" s="169">
        <v>1867</v>
      </c>
      <c r="F1089" s="156"/>
      <c r="G1089" s="156">
        <v>2.7700296735905043</v>
      </c>
    </row>
    <row r="1090" spans="1:7" ht="13.5">
      <c r="A1090" s="144"/>
      <c r="B1090" s="27" t="s">
        <v>1014</v>
      </c>
      <c r="C1090" s="167"/>
      <c r="D1090" s="167"/>
      <c r="E1090" s="169">
        <v>0</v>
      </c>
      <c r="F1090" s="156"/>
      <c r="G1090" s="156"/>
    </row>
    <row r="1091" spans="1:7" ht="13.5">
      <c r="A1091" s="144"/>
      <c r="B1091" s="27" t="s">
        <v>149</v>
      </c>
      <c r="C1091" s="167"/>
      <c r="D1091" s="167"/>
      <c r="E1091" s="169">
        <v>0</v>
      </c>
      <c r="F1091" s="156"/>
      <c r="G1091" s="156"/>
    </row>
    <row r="1092" spans="1:7" ht="13.5">
      <c r="A1092" s="144"/>
      <c r="B1092" s="27" t="s">
        <v>1015</v>
      </c>
      <c r="C1092" s="167"/>
      <c r="D1092" s="167"/>
      <c r="E1092" s="169">
        <v>134</v>
      </c>
      <c r="F1092" s="156"/>
      <c r="G1092" s="156">
        <v>0.4785714285714286</v>
      </c>
    </row>
    <row r="1093" spans="1:7" ht="13.5">
      <c r="A1093" s="144"/>
      <c r="B1093" s="27" t="s">
        <v>1016</v>
      </c>
      <c r="C1093" s="167">
        <v>383</v>
      </c>
      <c r="D1093" s="167">
        <v>325</v>
      </c>
      <c r="E1093" s="168">
        <f>SUM(E1094:E1106)</f>
        <v>325</v>
      </c>
      <c r="F1093" s="156">
        <f>E1093/D1093</f>
        <v>1</v>
      </c>
      <c r="G1093" s="156">
        <v>0.8689839572192514</v>
      </c>
    </row>
    <row r="1094" spans="1:7" ht="13.5">
      <c r="A1094" s="144"/>
      <c r="B1094" s="27" t="s">
        <v>140</v>
      </c>
      <c r="C1094" s="167"/>
      <c r="D1094" s="167"/>
      <c r="E1094" s="169">
        <v>25</v>
      </c>
      <c r="F1094" s="156"/>
      <c r="G1094" s="156">
        <v>0.1893939393939394</v>
      </c>
    </row>
    <row r="1095" spans="1:7" ht="13.5">
      <c r="A1095" s="144"/>
      <c r="B1095" s="27" t="s">
        <v>141</v>
      </c>
      <c r="C1095" s="167"/>
      <c r="D1095" s="167"/>
      <c r="E1095" s="169">
        <v>100</v>
      </c>
      <c r="F1095" s="156"/>
      <c r="G1095" s="156">
        <v>0.5</v>
      </c>
    </row>
    <row r="1096" spans="1:7" ht="13.5">
      <c r="A1096" s="144"/>
      <c r="B1096" s="27" t="s">
        <v>142</v>
      </c>
      <c r="C1096" s="167"/>
      <c r="D1096" s="167"/>
      <c r="E1096" s="169">
        <v>0</v>
      </c>
      <c r="F1096" s="156"/>
      <c r="G1096" s="156"/>
    </row>
    <row r="1097" spans="1:7" ht="13.5">
      <c r="A1097" s="144"/>
      <c r="B1097" s="27" t="s">
        <v>1017</v>
      </c>
      <c r="C1097" s="167"/>
      <c r="D1097" s="167"/>
      <c r="E1097" s="169">
        <v>0</v>
      </c>
      <c r="F1097" s="156"/>
      <c r="G1097" s="156"/>
    </row>
    <row r="1098" spans="1:7" ht="13.5">
      <c r="A1098" s="144"/>
      <c r="B1098" s="27" t="s">
        <v>1018</v>
      </c>
      <c r="C1098" s="167"/>
      <c r="D1098" s="167"/>
      <c r="E1098" s="169">
        <v>0</v>
      </c>
      <c r="F1098" s="156"/>
      <c r="G1098" s="156"/>
    </row>
    <row r="1099" spans="1:7" ht="13.5">
      <c r="A1099" s="144"/>
      <c r="B1099" s="27" t="s">
        <v>1019</v>
      </c>
      <c r="C1099" s="167"/>
      <c r="D1099" s="167"/>
      <c r="E1099" s="169">
        <v>0</v>
      </c>
      <c r="F1099" s="156"/>
      <c r="G1099" s="156"/>
    </row>
    <row r="1100" spans="1:7" ht="13.5">
      <c r="A1100" s="144"/>
      <c r="B1100" s="27" t="s">
        <v>1020</v>
      </c>
      <c r="C1100" s="167"/>
      <c r="D1100" s="167"/>
      <c r="E1100" s="169">
        <v>0</v>
      </c>
      <c r="F1100" s="156"/>
      <c r="G1100" s="156"/>
    </row>
    <row r="1101" spans="1:7" ht="13.5">
      <c r="A1101" s="144"/>
      <c r="B1101" s="27" t="s">
        <v>1021</v>
      </c>
      <c r="C1101" s="167"/>
      <c r="D1101" s="167"/>
      <c r="E1101" s="169">
        <v>0</v>
      </c>
      <c r="F1101" s="156"/>
      <c r="G1101" s="156"/>
    </row>
    <row r="1102" spans="1:7" ht="13.5">
      <c r="A1102" s="144"/>
      <c r="B1102" s="27" t="s">
        <v>1022</v>
      </c>
      <c r="C1102" s="167"/>
      <c r="D1102" s="167"/>
      <c r="E1102" s="169">
        <v>0</v>
      </c>
      <c r="F1102" s="156"/>
      <c r="G1102" s="156"/>
    </row>
    <row r="1103" spans="1:7" ht="13.5">
      <c r="A1103" s="144"/>
      <c r="B1103" s="27" t="s">
        <v>1023</v>
      </c>
      <c r="C1103" s="167"/>
      <c r="D1103" s="167"/>
      <c r="E1103" s="169">
        <v>200</v>
      </c>
      <c r="F1103" s="156"/>
      <c r="G1103" s="156">
        <v>4.761904761904762</v>
      </c>
    </row>
    <row r="1104" spans="1:7" ht="13.5">
      <c r="A1104" s="144"/>
      <c r="B1104" s="27" t="s">
        <v>1024</v>
      </c>
      <c r="C1104" s="167"/>
      <c r="D1104" s="167"/>
      <c r="E1104" s="169">
        <v>0</v>
      </c>
      <c r="F1104" s="156"/>
      <c r="G1104" s="156"/>
    </row>
    <row r="1105" spans="1:7" ht="13.5">
      <c r="A1105" s="144"/>
      <c r="B1105" s="27" t="s">
        <v>149</v>
      </c>
      <c r="C1105" s="167"/>
      <c r="D1105" s="167"/>
      <c r="E1105" s="169">
        <v>0</v>
      </c>
      <c r="F1105" s="156"/>
      <c r="G1105" s="156"/>
    </row>
    <row r="1106" spans="1:7" ht="13.5">
      <c r="A1106" s="144"/>
      <c r="B1106" s="27" t="s">
        <v>1025</v>
      </c>
      <c r="C1106" s="167"/>
      <c r="D1106" s="167"/>
      <c r="E1106" s="169">
        <v>0</v>
      </c>
      <c r="F1106" s="156"/>
      <c r="G1106" s="156"/>
    </row>
    <row r="1107" spans="1:7" ht="13.5">
      <c r="A1107" s="144"/>
      <c r="B1107" s="27" t="s">
        <v>1026</v>
      </c>
      <c r="C1107" s="167"/>
      <c r="D1107" s="167"/>
      <c r="E1107" s="171"/>
      <c r="F1107" s="156"/>
      <c r="G1107" s="156"/>
    </row>
    <row r="1108" spans="1:7" ht="13.5">
      <c r="A1108" s="144"/>
      <c r="B1108" s="27" t="s">
        <v>1027</v>
      </c>
      <c r="C1108" s="167"/>
      <c r="D1108" s="167"/>
      <c r="E1108" s="171"/>
      <c r="F1108" s="156"/>
      <c r="G1108" s="156"/>
    </row>
    <row r="1109" spans="1:7" ht="13.5">
      <c r="A1109" s="144"/>
      <c r="B1109" s="27" t="s">
        <v>1028</v>
      </c>
      <c r="C1109" s="167"/>
      <c r="D1109" s="167"/>
      <c r="E1109" s="171"/>
      <c r="F1109" s="156"/>
      <c r="G1109" s="156"/>
    </row>
    <row r="1110" spans="1:7" ht="13.5">
      <c r="A1110" s="144"/>
      <c r="B1110" s="27" t="s">
        <v>1029</v>
      </c>
      <c r="C1110" s="167"/>
      <c r="D1110" s="167"/>
      <c r="E1110" s="171"/>
      <c r="F1110" s="156"/>
      <c r="G1110" s="156"/>
    </row>
    <row r="1111" spans="1:7" ht="13.5">
      <c r="A1111" s="144"/>
      <c r="B1111" s="27" t="s">
        <v>1030</v>
      </c>
      <c r="C1111" s="167"/>
      <c r="D1111" s="167"/>
      <c r="E1111" s="171"/>
      <c r="F1111" s="156"/>
      <c r="G1111" s="156"/>
    </row>
    <row r="1112" spans="1:7" ht="13.5">
      <c r="A1112" s="144"/>
      <c r="B1112" s="27" t="s">
        <v>1031</v>
      </c>
      <c r="C1112" s="167">
        <v>146</v>
      </c>
      <c r="D1112" s="167">
        <v>550</v>
      </c>
      <c r="E1112" s="168">
        <f>SUM(E1113:E1117)</f>
        <v>500</v>
      </c>
      <c r="F1112" s="156">
        <f>E1112/D1112</f>
        <v>0.9090909090909091</v>
      </c>
      <c r="G1112" s="156">
        <v>3.4965034965034967</v>
      </c>
    </row>
    <row r="1113" spans="1:7" ht="13.5">
      <c r="A1113" s="144"/>
      <c r="B1113" s="27" t="s">
        <v>1032</v>
      </c>
      <c r="C1113" s="167"/>
      <c r="D1113" s="167"/>
      <c r="E1113" s="169">
        <v>0</v>
      </c>
      <c r="F1113" s="156"/>
      <c r="G1113" s="156"/>
    </row>
    <row r="1114" spans="1:7" ht="13.5">
      <c r="A1114" s="144"/>
      <c r="B1114" s="27" t="s">
        <v>1033</v>
      </c>
      <c r="C1114" s="167"/>
      <c r="D1114" s="167"/>
      <c r="E1114" s="169">
        <v>0</v>
      </c>
      <c r="F1114" s="156"/>
      <c r="G1114" s="156">
        <v>0</v>
      </c>
    </row>
    <row r="1115" spans="1:7" ht="13.5">
      <c r="A1115" s="173"/>
      <c r="B1115" s="27" t="s">
        <v>1034</v>
      </c>
      <c r="C1115" s="167"/>
      <c r="D1115" s="167"/>
      <c r="E1115" s="169">
        <v>500</v>
      </c>
      <c r="F1115" s="156"/>
      <c r="G1115" s="156">
        <v>6.8493150684931505</v>
      </c>
    </row>
    <row r="1116" spans="1:7" ht="13.5">
      <c r="A1116" s="144"/>
      <c r="B1116" s="27" t="s">
        <v>1035</v>
      </c>
      <c r="C1116" s="167"/>
      <c r="D1116" s="167"/>
      <c r="E1116" s="169">
        <v>0</v>
      </c>
      <c r="F1116" s="156"/>
      <c r="G1116" s="156"/>
    </row>
    <row r="1117" spans="1:7" ht="13.5">
      <c r="A1117" s="144"/>
      <c r="B1117" s="27" t="s">
        <v>1036</v>
      </c>
      <c r="C1117" s="167"/>
      <c r="D1117" s="167"/>
      <c r="E1117" s="169">
        <v>0</v>
      </c>
      <c r="F1117" s="156"/>
      <c r="G1117" s="156"/>
    </row>
    <row r="1118" spans="1:7" ht="13.5">
      <c r="A1118" s="173"/>
      <c r="B1118" s="27" t="s">
        <v>1037</v>
      </c>
      <c r="C1118" s="167">
        <v>2568</v>
      </c>
      <c r="D1118" s="167"/>
      <c r="E1118" s="171"/>
      <c r="F1118" s="156"/>
      <c r="G1118" s="156">
        <v>0</v>
      </c>
    </row>
    <row r="1119" spans="1:7" ht="13.5">
      <c r="A1119" s="144"/>
      <c r="B1119" s="27" t="s">
        <v>1038</v>
      </c>
      <c r="C1119" s="167"/>
      <c r="D1119" s="167"/>
      <c r="E1119" s="171"/>
      <c r="F1119" s="156"/>
      <c r="G1119" s="156"/>
    </row>
    <row r="1120" spans="1:7" ht="13.5">
      <c r="A1120" s="144"/>
      <c r="B1120" s="27" t="s">
        <v>1039</v>
      </c>
      <c r="C1120" s="167"/>
      <c r="D1120" s="167"/>
      <c r="E1120" s="171"/>
      <c r="F1120" s="156"/>
      <c r="G1120" s="156">
        <v>0</v>
      </c>
    </row>
    <row r="1121" spans="1:7" ht="13.5">
      <c r="A1121" s="144"/>
      <c r="B1121" s="27" t="s">
        <v>1040</v>
      </c>
      <c r="C1121" s="167"/>
      <c r="D1121" s="167"/>
      <c r="E1121" s="171"/>
      <c r="F1121" s="156"/>
      <c r="G1121" s="156"/>
    </row>
    <row r="1122" spans="1:7" ht="13.5">
      <c r="A1122" s="144"/>
      <c r="B1122" s="27" t="s">
        <v>1041</v>
      </c>
      <c r="C1122" s="167"/>
      <c r="D1122" s="167"/>
      <c r="E1122" s="171"/>
      <c r="F1122" s="156"/>
      <c r="G1122" s="156"/>
    </row>
    <row r="1123" spans="1:7" ht="13.5">
      <c r="A1123" s="144"/>
      <c r="B1123" s="27" t="s">
        <v>1042</v>
      </c>
      <c r="C1123" s="167"/>
      <c r="D1123" s="167"/>
      <c r="E1123" s="171"/>
      <c r="F1123" s="156"/>
      <c r="G1123" s="156"/>
    </row>
    <row r="1124" spans="1:7" ht="13.5">
      <c r="A1124" s="144"/>
      <c r="B1124" s="27" t="s">
        <v>1043</v>
      </c>
      <c r="C1124" s="167"/>
      <c r="D1124" s="167"/>
      <c r="E1124" s="171"/>
      <c r="F1124" s="156"/>
      <c r="G1124" s="156"/>
    </row>
    <row r="1125" spans="1:7" ht="13.5">
      <c r="A1125" s="144"/>
      <c r="B1125" s="27" t="s">
        <v>1044</v>
      </c>
      <c r="C1125" s="167"/>
      <c r="D1125" s="167"/>
      <c r="E1125" s="171"/>
      <c r="F1125" s="156"/>
      <c r="G1125" s="156"/>
    </row>
    <row r="1126" spans="1:7" ht="13.5">
      <c r="A1126" s="144"/>
      <c r="B1126" s="27" t="s">
        <v>1045</v>
      </c>
      <c r="C1126" s="167"/>
      <c r="D1126" s="167"/>
      <c r="E1126" s="171"/>
      <c r="F1126" s="156"/>
      <c r="G1126" s="156"/>
    </row>
    <row r="1127" spans="1:7" ht="13.5">
      <c r="A1127" s="144"/>
      <c r="B1127" s="27" t="s">
        <v>1046</v>
      </c>
      <c r="C1127" s="167"/>
      <c r="D1127" s="167"/>
      <c r="E1127" s="171"/>
      <c r="F1127" s="156"/>
      <c r="G1127" s="156"/>
    </row>
    <row r="1128" spans="1:7" ht="13.5">
      <c r="A1128" s="144"/>
      <c r="B1128" s="27" t="s">
        <v>1047</v>
      </c>
      <c r="C1128" s="167"/>
      <c r="D1128" s="167"/>
      <c r="E1128" s="171"/>
      <c r="F1128" s="156"/>
      <c r="G1128" s="156"/>
    </row>
    <row r="1129" spans="1:7" ht="13.5">
      <c r="A1129" s="144"/>
      <c r="B1129" s="27" t="s">
        <v>1048</v>
      </c>
      <c r="C1129" s="167"/>
      <c r="D1129" s="167"/>
      <c r="E1129" s="171"/>
      <c r="F1129" s="156"/>
      <c r="G1129" s="156"/>
    </row>
    <row r="1130" spans="1:7" ht="13.5">
      <c r="A1130" s="144" t="s">
        <v>1049</v>
      </c>
      <c r="B1130" s="27" t="s">
        <v>50</v>
      </c>
      <c r="C1130" s="167">
        <v>19856</v>
      </c>
      <c r="D1130" s="167">
        <v>19226</v>
      </c>
      <c r="E1130" s="168">
        <f>SUM(E1131:E1134)</f>
        <v>19226</v>
      </c>
      <c r="F1130" s="156">
        <f>E1130/D1130</f>
        <v>1</v>
      </c>
      <c r="G1130" s="156">
        <v>2.115536971830986</v>
      </c>
    </row>
    <row r="1131" spans="1:7" ht="13.5">
      <c r="A1131" s="144"/>
      <c r="B1131" s="27" t="s">
        <v>1050</v>
      </c>
      <c r="C1131" s="167">
        <v>19856</v>
      </c>
      <c r="D1131" s="167">
        <v>19226</v>
      </c>
      <c r="E1131" s="169">
        <v>19226</v>
      </c>
      <c r="F1131" s="156">
        <f>E1131/D1131</f>
        <v>1</v>
      </c>
      <c r="G1131" s="156">
        <v>2.311095083543695</v>
      </c>
    </row>
    <row r="1132" spans="1:7" ht="13.5">
      <c r="A1132" s="144"/>
      <c r="B1132" s="27" t="s">
        <v>1051</v>
      </c>
      <c r="C1132" s="167"/>
      <c r="D1132" s="167"/>
      <c r="E1132" s="169">
        <v>0</v>
      </c>
      <c r="F1132" s="156"/>
      <c r="G1132" s="156"/>
    </row>
    <row r="1133" spans="1:7" ht="13.5">
      <c r="A1133" s="144"/>
      <c r="B1133" s="27" t="s">
        <v>1052</v>
      </c>
      <c r="C1133" s="167"/>
      <c r="D1133" s="167"/>
      <c r="E1133" s="169">
        <v>0</v>
      </c>
      <c r="F1133" s="156"/>
      <c r="G1133" s="156"/>
    </row>
    <row r="1134" spans="1:7" ht="13.5">
      <c r="A1134" s="144"/>
      <c r="B1134" s="27" t="s">
        <v>1053</v>
      </c>
      <c r="C1134" s="167"/>
      <c r="D1134" s="167"/>
      <c r="E1134" s="169">
        <v>0</v>
      </c>
      <c r="F1134" s="156"/>
      <c r="G1134" s="156"/>
    </row>
    <row r="1135" spans="1:7" ht="13.5">
      <c r="A1135" s="144"/>
      <c r="B1135" s="27" t="s">
        <v>1054</v>
      </c>
      <c r="C1135" s="167"/>
      <c r="D1135" s="167"/>
      <c r="E1135" s="171"/>
      <c r="F1135" s="156"/>
      <c r="G1135" s="156">
        <v>0</v>
      </c>
    </row>
    <row r="1136" spans="1:7" ht="13.5">
      <c r="A1136" s="144" t="s">
        <v>1055</v>
      </c>
      <c r="B1136" s="27" t="s">
        <v>52</v>
      </c>
      <c r="C1136" s="167">
        <v>310</v>
      </c>
      <c r="D1136" s="167">
        <v>282</v>
      </c>
      <c r="E1136" s="168">
        <v>282</v>
      </c>
      <c r="F1136" s="156">
        <f>E1136/D1136</f>
        <v>1</v>
      </c>
      <c r="G1136" s="156">
        <v>0.7139240506329114</v>
      </c>
    </row>
    <row r="1137" spans="1:7" ht="13.5">
      <c r="A1137" s="144"/>
      <c r="B1137" s="27" t="s">
        <v>1056</v>
      </c>
      <c r="C1137" s="125"/>
      <c r="D1137" s="144"/>
      <c r="E1137" s="168">
        <v>282</v>
      </c>
      <c r="F1137" s="156"/>
      <c r="G1137" s="156">
        <v>0.7139240506329114</v>
      </c>
    </row>
    <row r="1138" spans="1:7" ht="13.5">
      <c r="A1138" s="144" t="s">
        <v>1057</v>
      </c>
      <c r="B1138" s="27" t="s">
        <v>1058</v>
      </c>
      <c r="C1138" s="167">
        <v>9951</v>
      </c>
      <c r="D1138" s="167">
        <v>9230</v>
      </c>
      <c r="E1138" s="168">
        <v>9230</v>
      </c>
      <c r="F1138" s="156">
        <f>E1138/D1138</f>
        <v>1</v>
      </c>
      <c r="G1138" s="156">
        <v>1.1213704288664803</v>
      </c>
    </row>
    <row r="1139" spans="1:7" ht="13.5">
      <c r="A1139" s="144"/>
      <c r="B1139" s="27" t="s">
        <v>1059</v>
      </c>
      <c r="C1139" s="167"/>
      <c r="D1139" s="167"/>
      <c r="E1139" s="169">
        <v>9230</v>
      </c>
      <c r="F1139" s="156"/>
      <c r="G1139" s="156">
        <v>1.1213704288664803</v>
      </c>
    </row>
    <row r="1140" spans="1:7" ht="13.5">
      <c r="A1140" s="144"/>
      <c r="B1140" s="27" t="s">
        <v>1060</v>
      </c>
      <c r="C1140" s="167"/>
      <c r="D1140" s="167"/>
      <c r="E1140" s="169">
        <v>9230</v>
      </c>
      <c r="F1140" s="156"/>
      <c r="G1140" s="156">
        <v>1.1213704288664803</v>
      </c>
    </row>
    <row r="1141" spans="1:7" ht="13.5">
      <c r="A1141" s="144"/>
      <c r="B1141" s="27" t="s">
        <v>1061</v>
      </c>
      <c r="C1141" s="167"/>
      <c r="D1141" s="167"/>
      <c r="E1141" s="168">
        <v>2429495</v>
      </c>
      <c r="F1141" s="156"/>
      <c r="G1141" s="156">
        <v>1.1385217603611786</v>
      </c>
    </row>
  </sheetData>
  <sheetProtection/>
  <mergeCells count="2">
    <mergeCell ref="A1:G1"/>
    <mergeCell ref="B2:G2"/>
  </mergeCells>
  <printOptions/>
  <pageMargins left="0.44" right="0.31" top="0.75" bottom="0.75" header="0.31" footer="0.31"/>
  <pageSetup horizontalDpi="600" verticalDpi="600" orientation="portrait" paperSize="9" scale="86"/>
  <headerFooter alignWithMargins="0">
    <oddFooter>&amp;C第 &amp;P 页，共 &amp;N 页</oddFooter>
  </headerFooter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showZeros="0" workbookViewId="0" topLeftCell="A1">
      <selection activeCell="M37" sqref="M37"/>
    </sheetView>
  </sheetViews>
  <sheetFormatPr defaultColWidth="9.00390625" defaultRowHeight="13.5"/>
  <cols>
    <col min="1" max="1" width="27.50390625" style="0" customWidth="1"/>
    <col min="2" max="5" width="13.125" style="0" customWidth="1"/>
    <col min="6" max="6" width="27.125" style="0" customWidth="1"/>
    <col min="7" max="8" width="14.125" style="0" customWidth="1"/>
    <col min="9" max="9" width="8.625" style="0" customWidth="1"/>
    <col min="10" max="10" width="7.625" style="0" customWidth="1"/>
  </cols>
  <sheetData>
    <row r="1" spans="1:10" ht="36" customHeight="1">
      <c r="A1" s="66" t="s">
        <v>1062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5" customHeight="1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ht="15" customHeight="1">
      <c r="A3" s="149" t="s">
        <v>2</v>
      </c>
      <c r="B3" s="149"/>
      <c r="C3" s="149"/>
      <c r="D3" s="149"/>
      <c r="E3" s="149"/>
      <c r="F3" s="149" t="s">
        <v>3</v>
      </c>
      <c r="G3" s="149"/>
      <c r="H3" s="149"/>
      <c r="I3" s="149"/>
      <c r="J3" s="149"/>
    </row>
    <row r="4" spans="1:10" s="10" customFormat="1" ht="39.75" customHeight="1">
      <c r="A4" s="73" t="s">
        <v>4</v>
      </c>
      <c r="B4" s="73" t="s">
        <v>5</v>
      </c>
      <c r="C4" s="73" t="s">
        <v>6</v>
      </c>
      <c r="D4" s="73" t="s">
        <v>7</v>
      </c>
      <c r="E4" s="73" t="s">
        <v>8</v>
      </c>
      <c r="F4" s="73" t="s">
        <v>4</v>
      </c>
      <c r="G4" s="73" t="s">
        <v>5</v>
      </c>
      <c r="H4" s="73" t="s">
        <v>6</v>
      </c>
      <c r="I4" s="73" t="s">
        <v>7</v>
      </c>
      <c r="J4" s="73" t="s">
        <v>8</v>
      </c>
    </row>
    <row r="5" spans="1:10" ht="15" customHeight="1">
      <c r="A5" s="126" t="s">
        <v>9</v>
      </c>
      <c r="B5" s="30">
        <v>28217</v>
      </c>
      <c r="C5" s="30">
        <v>28179</v>
      </c>
      <c r="D5" s="150">
        <f>C5/B5</f>
        <v>0.9986532941134777</v>
      </c>
      <c r="E5" s="150">
        <v>1.1002694154855335</v>
      </c>
      <c r="F5" t="s">
        <v>10</v>
      </c>
      <c r="G5" s="144"/>
      <c r="H5" s="144"/>
      <c r="I5" s="144"/>
      <c r="J5" s="144"/>
    </row>
    <row r="6" spans="1:10" ht="15" customHeight="1">
      <c r="A6" s="126" t="s">
        <v>11</v>
      </c>
      <c r="B6" s="30">
        <v>11853</v>
      </c>
      <c r="C6" s="30">
        <v>6716</v>
      </c>
      <c r="D6" s="150">
        <f aca="true" t="shared" si="0" ref="D6:D30">C6/B6</f>
        <v>0.5666076098877921</v>
      </c>
      <c r="E6" s="150">
        <v>0.9449838187702265</v>
      </c>
      <c r="F6" s="126" t="s">
        <v>12</v>
      </c>
      <c r="G6" s="30">
        <v>34093</v>
      </c>
      <c r="H6" s="30">
        <v>50024</v>
      </c>
      <c r="I6" s="150">
        <f>H6/G6</f>
        <v>1.4672806734520283</v>
      </c>
      <c r="J6" s="150">
        <v>1.4691767746483009</v>
      </c>
    </row>
    <row r="7" spans="1:10" ht="15" customHeight="1">
      <c r="A7" s="126" t="s">
        <v>13</v>
      </c>
      <c r="B7" s="30"/>
      <c r="C7" s="30"/>
      <c r="D7" s="150"/>
      <c r="E7" s="150"/>
      <c r="F7" s="126" t="s">
        <v>14</v>
      </c>
      <c r="G7" s="30">
        <v>2415</v>
      </c>
      <c r="H7" s="30">
        <v>1260</v>
      </c>
      <c r="I7" s="150">
        <f aca="true" t="shared" si="1" ref="I7:I30">H7/G7</f>
        <v>0.5217391304347826</v>
      </c>
      <c r="J7" s="150">
        <v>0.5414697034808766</v>
      </c>
    </row>
    <row r="8" spans="1:10" ht="15" customHeight="1">
      <c r="A8" s="126" t="s">
        <v>15</v>
      </c>
      <c r="B8" s="30">
        <v>2852</v>
      </c>
      <c r="C8" s="30">
        <v>104</v>
      </c>
      <c r="D8" s="150">
        <f t="shared" si="0"/>
        <v>0.0364656381486676</v>
      </c>
      <c r="E8" s="150">
        <v>0.04790419161676647</v>
      </c>
      <c r="F8" s="126" t="s">
        <v>16</v>
      </c>
      <c r="G8" s="30">
        <v>34717</v>
      </c>
      <c r="H8" s="30">
        <v>22252</v>
      </c>
      <c r="I8" s="150">
        <f t="shared" si="1"/>
        <v>0.640953999481522</v>
      </c>
      <c r="J8" s="150">
        <v>0.5180546178381021</v>
      </c>
    </row>
    <row r="9" spans="1:10" ht="15" customHeight="1">
      <c r="A9" s="126" t="s">
        <v>17</v>
      </c>
      <c r="B9" s="30"/>
      <c r="C9" s="30"/>
      <c r="D9" s="150"/>
      <c r="E9" s="150"/>
      <c r="F9" s="126" t="s">
        <v>18</v>
      </c>
      <c r="G9" s="30">
        <v>33965</v>
      </c>
      <c r="H9" s="30">
        <v>33898</v>
      </c>
      <c r="I9" s="150">
        <f t="shared" si="1"/>
        <v>0.9980273811276313</v>
      </c>
      <c r="J9" s="150">
        <v>1.0601738912866705</v>
      </c>
    </row>
    <row r="10" spans="1:10" ht="15" customHeight="1">
      <c r="A10" s="126" t="s">
        <v>19</v>
      </c>
      <c r="B10" s="30">
        <v>1148</v>
      </c>
      <c r="C10" s="30">
        <v>1250</v>
      </c>
      <c r="D10" s="150">
        <f t="shared" si="0"/>
        <v>1.088850174216028</v>
      </c>
      <c r="E10" s="150">
        <v>1.3354700854700854</v>
      </c>
      <c r="F10" s="126" t="s">
        <v>20</v>
      </c>
      <c r="G10" s="30">
        <v>1545</v>
      </c>
      <c r="H10" s="30">
        <v>2238</v>
      </c>
      <c r="I10" s="150">
        <f t="shared" si="1"/>
        <v>1.4485436893203882</v>
      </c>
      <c r="J10" s="150">
        <v>1.4762532981530343</v>
      </c>
    </row>
    <row r="11" spans="1:10" ht="15" customHeight="1">
      <c r="A11" s="126" t="s">
        <v>21</v>
      </c>
      <c r="B11" s="30">
        <v>19</v>
      </c>
      <c r="C11" s="30">
        <v>7</v>
      </c>
      <c r="D11" s="150">
        <f t="shared" si="0"/>
        <v>0.3684210526315789</v>
      </c>
      <c r="E11" s="150">
        <v>0.875</v>
      </c>
      <c r="F11" s="126" t="s">
        <v>22</v>
      </c>
      <c r="G11" s="30">
        <v>8900</v>
      </c>
      <c r="H11" s="30">
        <v>11259</v>
      </c>
      <c r="I11" s="150">
        <f t="shared" si="1"/>
        <v>1.2650561797752808</v>
      </c>
      <c r="J11" s="150">
        <v>1.290429799426934</v>
      </c>
    </row>
    <row r="12" spans="1:10" ht="15" customHeight="1">
      <c r="A12" s="126" t="s">
        <v>23</v>
      </c>
      <c r="B12" s="30">
        <v>3264</v>
      </c>
      <c r="C12" s="30">
        <v>3107</v>
      </c>
      <c r="D12" s="150">
        <f t="shared" si="0"/>
        <v>0.9518995098039216</v>
      </c>
      <c r="E12" s="150">
        <v>1.20800933125972</v>
      </c>
      <c r="F12" s="126" t="s">
        <v>24</v>
      </c>
      <c r="G12" s="30">
        <v>19163</v>
      </c>
      <c r="H12" s="30">
        <v>21853</v>
      </c>
      <c r="I12" s="150">
        <f t="shared" si="1"/>
        <v>1.1403746803736368</v>
      </c>
      <c r="J12" s="150">
        <v>2.314446091929676</v>
      </c>
    </row>
    <row r="13" spans="1:10" ht="15" customHeight="1">
      <c r="A13" s="126" t="s">
        <v>25</v>
      </c>
      <c r="B13" s="30">
        <v>1518</v>
      </c>
      <c r="C13" s="30">
        <v>821</v>
      </c>
      <c r="D13" s="150">
        <f t="shared" si="0"/>
        <v>0.5408432147562582</v>
      </c>
      <c r="E13" s="150">
        <v>0.8193612774451098</v>
      </c>
      <c r="F13" s="126" t="s">
        <v>26</v>
      </c>
      <c r="G13" s="30">
        <v>96685</v>
      </c>
      <c r="H13" s="30">
        <v>118552</v>
      </c>
      <c r="I13" s="150">
        <f t="shared" si="1"/>
        <v>1.2261674510006724</v>
      </c>
      <c r="J13" s="150">
        <v>5.454679304315818</v>
      </c>
    </row>
    <row r="14" spans="1:10" ht="15" customHeight="1">
      <c r="A14" s="126" t="s">
        <v>27</v>
      </c>
      <c r="B14" s="30">
        <v>961</v>
      </c>
      <c r="C14" s="30">
        <v>538</v>
      </c>
      <c r="D14" s="150">
        <f t="shared" si="0"/>
        <v>0.5598335067637877</v>
      </c>
      <c r="E14" s="150">
        <v>0.7260458839406208</v>
      </c>
      <c r="F14" s="126" t="s">
        <v>28</v>
      </c>
      <c r="G14" s="30">
        <v>1783</v>
      </c>
      <c r="H14" s="30">
        <v>2126</v>
      </c>
      <c r="I14" s="150">
        <f t="shared" si="1"/>
        <v>1.192372406057207</v>
      </c>
      <c r="J14" s="150">
        <v>1.222541690626797</v>
      </c>
    </row>
    <row r="15" spans="1:10" ht="15" customHeight="1">
      <c r="A15" s="126" t="s">
        <v>29</v>
      </c>
      <c r="B15" s="30">
        <v>572</v>
      </c>
      <c r="C15" s="30">
        <v>172</v>
      </c>
      <c r="D15" s="150">
        <f t="shared" si="0"/>
        <v>0.3006993006993007</v>
      </c>
      <c r="E15" s="150">
        <v>0.6056338028169014</v>
      </c>
      <c r="F15" s="126" t="s">
        <v>30</v>
      </c>
      <c r="G15" s="30">
        <v>3415</v>
      </c>
      <c r="H15" s="30">
        <v>38344</v>
      </c>
      <c r="I15" s="150">
        <f t="shared" si="1"/>
        <v>11.228111273792093</v>
      </c>
      <c r="J15" s="150">
        <v>15.983326385994165</v>
      </c>
    </row>
    <row r="16" spans="1:10" ht="15" customHeight="1">
      <c r="A16" s="126" t="s">
        <v>31</v>
      </c>
      <c r="B16" s="30"/>
      <c r="C16" s="30">
        <v>20</v>
      </c>
      <c r="D16" s="150"/>
      <c r="E16" s="150"/>
      <c r="F16" s="126" t="s">
        <v>32</v>
      </c>
      <c r="G16" s="30">
        <v>12779</v>
      </c>
      <c r="H16" s="30">
        <v>14849</v>
      </c>
      <c r="I16" s="150">
        <f t="shared" si="1"/>
        <v>1.1619845058298772</v>
      </c>
      <c r="J16" s="150">
        <v>1.1860223642172525</v>
      </c>
    </row>
    <row r="17" spans="1:10" ht="15" customHeight="1">
      <c r="A17" s="126" t="s">
        <v>33</v>
      </c>
      <c r="B17" s="30">
        <v>2480</v>
      </c>
      <c r="C17" s="30">
        <v>2685</v>
      </c>
      <c r="D17" s="150">
        <f t="shared" si="0"/>
        <v>1.0826612903225807</v>
      </c>
      <c r="E17" s="150">
        <v>1.3008720930232558</v>
      </c>
      <c r="F17" s="126" t="s">
        <v>34</v>
      </c>
      <c r="G17" s="30">
        <v>25287</v>
      </c>
      <c r="H17" s="30">
        <v>46509</v>
      </c>
      <c r="I17" s="150">
        <f t="shared" si="1"/>
        <v>1.8392454620951477</v>
      </c>
      <c r="J17" s="150">
        <v>1.8828792356584754</v>
      </c>
    </row>
    <row r="18" spans="1:10" ht="15" customHeight="1">
      <c r="A18" s="126" t="s">
        <v>35</v>
      </c>
      <c r="B18" s="30">
        <v>3150</v>
      </c>
      <c r="C18" s="30">
        <v>11080</v>
      </c>
      <c r="D18" s="150">
        <f t="shared" si="0"/>
        <v>3.5174603174603174</v>
      </c>
      <c r="E18" s="150">
        <v>1.5983843046739759</v>
      </c>
      <c r="F18" s="126" t="s">
        <v>36</v>
      </c>
      <c r="G18" s="30">
        <v>743</v>
      </c>
      <c r="H18" s="30">
        <v>1990</v>
      </c>
      <c r="I18" s="150">
        <f t="shared" si="1"/>
        <v>2.678331090174966</v>
      </c>
      <c r="J18" s="150">
        <v>1.5390564578499613</v>
      </c>
    </row>
    <row r="19" spans="1:10" ht="15" customHeight="1">
      <c r="A19" s="126" t="s">
        <v>37</v>
      </c>
      <c r="B19" s="30">
        <v>400</v>
      </c>
      <c r="C19" s="30">
        <v>388</v>
      </c>
      <c r="D19" s="150">
        <f t="shared" si="0"/>
        <v>0.97</v>
      </c>
      <c r="E19" s="150">
        <v>8.083333333333334</v>
      </c>
      <c r="F19" s="126" t="s">
        <v>38</v>
      </c>
      <c r="G19" s="30">
        <v>1139</v>
      </c>
      <c r="H19" s="30">
        <v>11106</v>
      </c>
      <c r="I19" s="150">
        <f t="shared" si="1"/>
        <v>9.750658472344162</v>
      </c>
      <c r="J19" s="150">
        <v>9.933810375670841</v>
      </c>
    </row>
    <row r="20" spans="1:10" ht="15" customHeight="1">
      <c r="A20" s="126" t="s">
        <v>39</v>
      </c>
      <c r="B20" s="30"/>
      <c r="C20" s="30"/>
      <c r="D20" s="150"/>
      <c r="E20" s="150"/>
      <c r="F20" s="126" t="s">
        <v>40</v>
      </c>
      <c r="G20" s="30">
        <v>157</v>
      </c>
      <c r="H20" s="30">
        <v>119</v>
      </c>
      <c r="I20" s="150">
        <f t="shared" si="1"/>
        <v>0.7579617834394905</v>
      </c>
      <c r="J20" s="150">
        <v>0.7579617834394905</v>
      </c>
    </row>
    <row r="21" spans="1:10" ht="15" customHeight="1">
      <c r="A21" s="126" t="s">
        <v>41</v>
      </c>
      <c r="B21" s="30"/>
      <c r="C21" s="30"/>
      <c r="D21" s="150"/>
      <c r="E21" s="150"/>
      <c r="F21" s="126" t="s">
        <v>42</v>
      </c>
      <c r="G21" s="30">
        <v>2143</v>
      </c>
      <c r="H21" s="30">
        <v>16102</v>
      </c>
      <c r="I21" s="150">
        <f t="shared" si="1"/>
        <v>7.51376574895007</v>
      </c>
      <c r="J21" s="150">
        <v>7.793804453049371</v>
      </c>
    </row>
    <row r="22" spans="1:10" ht="15" customHeight="1">
      <c r="A22" s="126" t="s">
        <v>43</v>
      </c>
      <c r="B22" s="30">
        <v>27483</v>
      </c>
      <c r="C22" s="30">
        <v>31546</v>
      </c>
      <c r="D22" s="150">
        <f t="shared" si="0"/>
        <v>1.1478368445948404</v>
      </c>
      <c r="E22" s="150">
        <v>1.1290218675065316</v>
      </c>
      <c r="F22" s="126" t="s">
        <v>44</v>
      </c>
      <c r="G22" s="30">
        <v>10157</v>
      </c>
      <c r="H22" s="30">
        <v>7626</v>
      </c>
      <c r="I22" s="150">
        <f t="shared" si="1"/>
        <v>0.7508122477109382</v>
      </c>
      <c r="J22" s="150">
        <v>1.3202908587257618</v>
      </c>
    </row>
    <row r="23" spans="1:10" ht="15" customHeight="1">
      <c r="A23" s="126" t="s">
        <v>45</v>
      </c>
      <c r="B23" s="30">
        <v>8533</v>
      </c>
      <c r="C23" s="30">
        <v>4590</v>
      </c>
      <c r="D23" s="150">
        <f t="shared" si="0"/>
        <v>0.5379116371733271</v>
      </c>
      <c r="E23" s="150">
        <v>0.6540324878882873</v>
      </c>
      <c r="F23" s="126" t="s">
        <v>46</v>
      </c>
      <c r="G23" s="30">
        <v>2014</v>
      </c>
      <c r="H23" s="30">
        <v>1617</v>
      </c>
      <c r="I23" s="150">
        <f t="shared" si="1"/>
        <v>0.8028798411122146</v>
      </c>
      <c r="J23" s="150">
        <v>1.2476851851851851</v>
      </c>
    </row>
    <row r="24" spans="1:10" ht="15" customHeight="1">
      <c r="A24" s="126" t="s">
        <v>47</v>
      </c>
      <c r="B24" s="30">
        <v>7200</v>
      </c>
      <c r="C24" s="30">
        <v>5338</v>
      </c>
      <c r="D24" s="150">
        <f t="shared" si="0"/>
        <v>0.7413888888888889</v>
      </c>
      <c r="E24" s="150">
        <v>1.1851687388987566</v>
      </c>
      <c r="F24" s="126" t="s">
        <v>48</v>
      </c>
      <c r="G24" s="30">
        <v>2000</v>
      </c>
      <c r="H24" s="30"/>
      <c r="I24" s="150">
        <f t="shared" si="1"/>
        <v>0</v>
      </c>
      <c r="J24" s="150"/>
    </row>
    <row r="25" spans="1:10" ht="15" customHeight="1">
      <c r="A25" s="126" t="s">
        <v>49</v>
      </c>
      <c r="B25" s="30">
        <v>4500</v>
      </c>
      <c r="C25" s="30">
        <v>2426</v>
      </c>
      <c r="D25" s="150">
        <f t="shared" si="0"/>
        <v>0.5391111111111111</v>
      </c>
      <c r="E25" s="150">
        <v>0.3240283157472953</v>
      </c>
      <c r="F25" s="126" t="s">
        <v>54</v>
      </c>
      <c r="G25" s="30">
        <v>1000</v>
      </c>
      <c r="H25" s="30">
        <v>814</v>
      </c>
      <c r="I25" s="150">
        <f t="shared" si="1"/>
        <v>0.814</v>
      </c>
      <c r="J25" s="150">
        <v>4.448087431693989</v>
      </c>
    </row>
    <row r="26" spans="1:10" ht="15" customHeight="1">
      <c r="A26" s="126" t="s">
        <v>51</v>
      </c>
      <c r="B26" s="30"/>
      <c r="C26" s="30"/>
      <c r="D26" s="150"/>
      <c r="E26" s="150"/>
      <c r="F26" s="126" t="s">
        <v>50</v>
      </c>
      <c r="G26" s="30">
        <v>2200</v>
      </c>
      <c r="H26" s="30">
        <v>3282</v>
      </c>
      <c r="I26" s="150">
        <f t="shared" si="1"/>
        <v>1.4918181818181817</v>
      </c>
      <c r="J26" s="150">
        <v>2.183632734530938</v>
      </c>
    </row>
    <row r="27" spans="1:10" ht="15" customHeight="1">
      <c r="A27" s="126" t="s">
        <v>53</v>
      </c>
      <c r="B27" s="30"/>
      <c r="C27" s="30">
        <v>9296</v>
      </c>
      <c r="D27" s="150"/>
      <c r="E27" s="150">
        <v>5.781094527363184</v>
      </c>
      <c r="F27" s="126" t="s">
        <v>52</v>
      </c>
      <c r="G27" s="30"/>
      <c r="H27" s="30">
        <v>100</v>
      </c>
      <c r="I27" s="150"/>
      <c r="J27" s="150">
        <v>1.6129032258064515</v>
      </c>
    </row>
    <row r="28" spans="1:10" ht="15" customHeight="1">
      <c r="A28" s="126" t="s">
        <v>1063</v>
      </c>
      <c r="B28" s="30">
        <v>7250</v>
      </c>
      <c r="C28" s="30">
        <v>8755</v>
      </c>
      <c r="D28" s="150">
        <f t="shared" si="0"/>
        <v>1.2075862068965517</v>
      </c>
      <c r="E28" s="150"/>
      <c r="F28" s="126"/>
      <c r="G28" s="30"/>
      <c r="H28" s="30"/>
      <c r="I28" s="150"/>
      <c r="J28" s="150"/>
    </row>
    <row r="29" spans="1:10" ht="15" customHeight="1">
      <c r="A29" s="126" t="s">
        <v>57</v>
      </c>
      <c r="B29" s="30"/>
      <c r="C29" s="30">
        <v>1141</v>
      </c>
      <c r="D29" s="150"/>
      <c r="E29" s="150">
        <v>0.15578918623702895</v>
      </c>
      <c r="F29" s="126"/>
      <c r="G29" s="30"/>
      <c r="H29" s="30"/>
      <c r="I29" s="150"/>
      <c r="J29" s="150"/>
    </row>
    <row r="30" spans="1:10" ht="15" customHeight="1">
      <c r="A30" s="115" t="s">
        <v>1064</v>
      </c>
      <c r="B30" s="54">
        <v>55700</v>
      </c>
      <c r="C30" s="54">
        <v>59725</v>
      </c>
      <c r="D30" s="150">
        <f t="shared" si="0"/>
        <v>1.072262118491921</v>
      </c>
      <c r="E30" s="150">
        <v>1.1152711383328353</v>
      </c>
      <c r="F30" s="115" t="s">
        <v>1065</v>
      </c>
      <c r="G30" s="54">
        <v>296300</v>
      </c>
      <c r="H30" s="54">
        <v>405920</v>
      </c>
      <c r="I30" s="150">
        <f t="shared" si="1"/>
        <v>1.3699628754640567</v>
      </c>
      <c r="J30" s="150">
        <v>1.9559299003050117</v>
      </c>
    </row>
    <row r="31" spans="1:5" ht="15" customHeight="1">
      <c r="A31" s="151"/>
      <c r="B31" s="88"/>
      <c r="C31" s="88"/>
      <c r="D31" s="152"/>
      <c r="E31" s="152"/>
    </row>
    <row r="32" spans="1:10" ht="13.5">
      <c r="A32" s="127" t="s">
        <v>60</v>
      </c>
      <c r="B32" s="153"/>
      <c r="C32" s="153">
        <v>339000</v>
      </c>
      <c r="D32" s="91"/>
      <c r="E32" s="154">
        <v>0.821619001454193</v>
      </c>
      <c r="F32" s="127" t="s">
        <v>61</v>
      </c>
      <c r="G32" s="153"/>
      <c r="H32" s="153">
        <f>H33+H34</f>
        <v>265490</v>
      </c>
      <c r="I32" s="91"/>
      <c r="J32" s="91">
        <v>7.374722222222222</v>
      </c>
    </row>
    <row r="33" spans="1:10" ht="13.5">
      <c r="A33" s="144" t="s">
        <v>1066</v>
      </c>
      <c r="B33" s="155"/>
      <c r="C33" s="155">
        <v>155000</v>
      </c>
      <c r="D33" s="156"/>
      <c r="E33" s="154">
        <v>1.1654135338345866</v>
      </c>
      <c r="F33" s="144" t="s">
        <v>1067</v>
      </c>
      <c r="G33" s="155"/>
      <c r="H33" s="155">
        <v>35190</v>
      </c>
      <c r="I33" s="92"/>
      <c r="J33" s="91">
        <v>0.9775</v>
      </c>
    </row>
    <row r="34" spans="1:10" ht="13.5">
      <c r="A34" s="144" t="s">
        <v>1068</v>
      </c>
      <c r="B34" s="155"/>
      <c r="C34" s="155">
        <f>C32-C33</f>
        <v>184000</v>
      </c>
      <c r="D34" s="156"/>
      <c r="E34" s="154">
        <v>0.6580829756795422</v>
      </c>
      <c r="F34" s="144" t="s">
        <v>1069</v>
      </c>
      <c r="G34" s="155"/>
      <c r="H34" s="155">
        <v>230300</v>
      </c>
      <c r="I34" s="92"/>
      <c r="J34" s="91">
        <v>0.6337369290038525</v>
      </c>
    </row>
    <row r="35" spans="2:10" ht="13.5">
      <c r="B35" s="157"/>
      <c r="C35" s="157"/>
      <c r="F35" s="144" t="s">
        <v>1070</v>
      </c>
      <c r="G35" s="155"/>
      <c r="H35" s="155">
        <v>81490</v>
      </c>
      <c r="I35" s="92"/>
      <c r="J35" s="91">
        <v>0.79580078125</v>
      </c>
    </row>
    <row r="36" spans="2:10" ht="13.5">
      <c r="B36" s="157"/>
      <c r="C36" s="157"/>
      <c r="F36" s="144" t="s">
        <v>1071</v>
      </c>
      <c r="G36" s="155"/>
      <c r="H36" s="155">
        <f>H34-H35</f>
        <v>148810</v>
      </c>
      <c r="I36" s="92"/>
      <c r="J36" s="91">
        <v>0.5701532567049808</v>
      </c>
    </row>
    <row r="37" spans="2:10" ht="13.5">
      <c r="B37" s="157"/>
      <c r="C37" s="157"/>
      <c r="D37" s="147"/>
      <c r="E37" s="147"/>
      <c r="G37" s="157"/>
      <c r="H37" s="157"/>
      <c r="I37" s="91"/>
      <c r="J37" s="147"/>
    </row>
    <row r="38" spans="1:10" ht="13.5">
      <c r="A38" s="115" t="s">
        <v>62</v>
      </c>
      <c r="B38" s="153"/>
      <c r="C38" s="153">
        <f>C39+C40+C43+C45+C46+C47+C48</f>
        <v>1870375</v>
      </c>
      <c r="D38" s="91"/>
      <c r="E38" s="154">
        <v>1.1666685379521649</v>
      </c>
      <c r="F38" s="115" t="s">
        <v>63</v>
      </c>
      <c r="G38" s="153"/>
      <c r="H38" s="153">
        <f>H39+H40+H43+H44+H46+H47</f>
        <v>1597690</v>
      </c>
      <c r="I38" s="91"/>
      <c r="J38" s="91">
        <v>1.0695682269906164</v>
      </c>
    </row>
    <row r="39" spans="1:10" ht="13.5">
      <c r="A39" s="158" t="s">
        <v>64</v>
      </c>
      <c r="B39" s="155"/>
      <c r="C39" s="155">
        <v>30182</v>
      </c>
      <c r="D39" s="156"/>
      <c r="E39" s="154">
        <v>1.068805552604554</v>
      </c>
      <c r="F39" s="158" t="s">
        <v>1072</v>
      </c>
      <c r="G39" s="155"/>
      <c r="H39" s="155">
        <v>25817</v>
      </c>
      <c r="I39" s="92"/>
      <c r="J39" s="91">
        <v>1.0813856077741477</v>
      </c>
    </row>
    <row r="40" spans="1:10" ht="13.5">
      <c r="A40" s="158" t="s">
        <v>66</v>
      </c>
      <c r="B40" s="155"/>
      <c r="C40" s="155">
        <v>883604</v>
      </c>
      <c r="D40" s="156"/>
      <c r="E40" s="154">
        <v>0.9357069712818894</v>
      </c>
      <c r="F40" s="158" t="s">
        <v>65</v>
      </c>
      <c r="G40" s="155"/>
      <c r="H40" s="155">
        <v>729697</v>
      </c>
      <c r="I40" s="92"/>
      <c r="J40" s="91">
        <v>0.8470262257670221</v>
      </c>
    </row>
    <row r="41" spans="1:10" ht="13.5">
      <c r="A41" s="158" t="s">
        <v>68</v>
      </c>
      <c r="B41" s="155"/>
      <c r="C41" s="155"/>
      <c r="D41" s="156"/>
      <c r="E41" s="156"/>
      <c r="F41" s="158" t="s">
        <v>67</v>
      </c>
      <c r="G41" s="155"/>
      <c r="H41" s="155"/>
      <c r="I41" s="92"/>
      <c r="J41" s="156"/>
    </row>
    <row r="42" spans="1:10" ht="13.5">
      <c r="A42" s="158" t="s">
        <v>1073</v>
      </c>
      <c r="B42" s="155"/>
      <c r="C42" s="155"/>
      <c r="D42" s="156"/>
      <c r="E42" s="156"/>
      <c r="F42" s="158" t="s">
        <v>1074</v>
      </c>
      <c r="G42" s="155"/>
      <c r="H42" s="155"/>
      <c r="I42" s="92"/>
      <c r="J42" s="156"/>
    </row>
    <row r="43" spans="1:10" ht="13.5">
      <c r="A43" s="158" t="s">
        <v>70</v>
      </c>
      <c r="B43" s="155"/>
      <c r="C43" s="155">
        <v>906881</v>
      </c>
      <c r="D43" s="156"/>
      <c r="E43" s="154">
        <v>1.4380783990358694</v>
      </c>
      <c r="F43" s="158" t="s">
        <v>69</v>
      </c>
      <c r="G43" s="155"/>
      <c r="H43" s="155">
        <v>798377</v>
      </c>
      <c r="I43" s="92"/>
      <c r="J43" s="91">
        <v>1.3122222295271657</v>
      </c>
    </row>
    <row r="44" spans="1:10" ht="13.5">
      <c r="A44" s="158" t="s">
        <v>72</v>
      </c>
      <c r="B44" s="155"/>
      <c r="C44" s="155"/>
      <c r="D44" s="156"/>
      <c r="E44" s="156"/>
      <c r="F44" s="158" t="s">
        <v>71</v>
      </c>
      <c r="G44" s="155"/>
      <c r="H44" s="155">
        <v>38698</v>
      </c>
      <c r="I44" s="92"/>
      <c r="J44" s="91">
        <v>3.955637330062353</v>
      </c>
    </row>
    <row r="45" spans="1:10" ht="13.5">
      <c r="A45" s="158" t="s">
        <v>1075</v>
      </c>
      <c r="B45" s="155"/>
      <c r="C45" s="155">
        <v>41131</v>
      </c>
      <c r="D45" s="156"/>
      <c r="E45" s="154">
        <v>2.19166622262482</v>
      </c>
      <c r="F45" s="158" t="s">
        <v>1076</v>
      </c>
      <c r="G45" s="155"/>
      <c r="H45" s="155"/>
      <c r="I45" s="92"/>
      <c r="J45" s="156"/>
    </row>
    <row r="46" spans="1:10" ht="13.5">
      <c r="A46" s="158" t="s">
        <v>74</v>
      </c>
      <c r="B46" s="155"/>
      <c r="C46" s="155">
        <v>1135</v>
      </c>
      <c r="D46" s="156"/>
      <c r="E46" s="154">
        <v>1.0197663971248876</v>
      </c>
      <c r="F46" s="158" t="s">
        <v>73</v>
      </c>
      <c r="G46" s="155"/>
      <c r="H46" s="155">
        <v>225</v>
      </c>
      <c r="I46" s="92"/>
      <c r="J46" s="91">
        <v>0.19823788546255505</v>
      </c>
    </row>
    <row r="47" spans="1:10" ht="13.5">
      <c r="A47" s="158" t="s">
        <v>76</v>
      </c>
      <c r="B47" s="155"/>
      <c r="C47" s="155">
        <v>6482</v>
      </c>
      <c r="D47" s="156"/>
      <c r="E47" s="154">
        <v>4.3213333333333335</v>
      </c>
      <c r="F47" s="158" t="s">
        <v>75</v>
      </c>
      <c r="G47" s="155"/>
      <c r="H47" s="155">
        <v>4876</v>
      </c>
      <c r="I47" s="92"/>
      <c r="J47" s="91">
        <v>5.079166666666667</v>
      </c>
    </row>
    <row r="48" spans="1:10" ht="13.5">
      <c r="A48" s="158" t="s">
        <v>77</v>
      </c>
      <c r="B48" s="155"/>
      <c r="C48" s="155">
        <v>960</v>
      </c>
      <c r="D48" s="156"/>
      <c r="E48" s="154">
        <v>0.21457308895842647</v>
      </c>
      <c r="F48" s="158"/>
      <c r="G48" s="155"/>
      <c r="H48" s="155"/>
      <c r="I48" s="91"/>
      <c r="J48" s="144"/>
    </row>
    <row r="49" spans="1:10" ht="13.5">
      <c r="A49" s="115" t="s">
        <v>1077</v>
      </c>
      <c r="B49" s="153"/>
      <c r="C49" s="153">
        <v>2269100</v>
      </c>
      <c r="D49" s="91"/>
      <c r="E49" s="154">
        <v>1.0740884850860226</v>
      </c>
      <c r="F49" s="115" t="s">
        <v>80</v>
      </c>
      <c r="G49" s="153"/>
      <c r="H49" s="153">
        <v>2269100</v>
      </c>
      <c r="I49" s="91"/>
      <c r="J49" s="91">
        <v>1.0740884850860226</v>
      </c>
    </row>
    <row r="50" spans="6:11" ht="13.5">
      <c r="F50" s="159"/>
      <c r="G50" s="160"/>
      <c r="H50" s="160"/>
      <c r="I50" s="159"/>
      <c r="J50" s="159"/>
      <c r="K50" s="101"/>
    </row>
    <row r="51" spans="6:11" ht="13.5">
      <c r="F51" s="101"/>
      <c r="G51" s="101"/>
      <c r="H51" s="101"/>
      <c r="I51" s="101"/>
      <c r="J51" s="101"/>
      <c r="K51" s="101"/>
    </row>
    <row r="52" spans="6:11" ht="13.5">
      <c r="F52" s="101"/>
      <c r="G52" s="101"/>
      <c r="H52" s="101"/>
      <c r="I52" s="101"/>
      <c r="J52" s="101"/>
      <c r="K52" s="101"/>
    </row>
    <row r="53" spans="6:11" ht="13.5">
      <c r="F53" s="101"/>
      <c r="G53" s="101"/>
      <c r="H53" s="101"/>
      <c r="I53" s="101"/>
      <c r="J53" s="101"/>
      <c r="K53" s="101"/>
    </row>
    <row r="54" spans="6:11" ht="13.5">
      <c r="F54" s="101"/>
      <c r="G54" s="101"/>
      <c r="H54" s="101"/>
      <c r="I54" s="101"/>
      <c r="J54" s="101"/>
      <c r="K54" s="101"/>
    </row>
    <row r="55" spans="6:11" ht="13.5">
      <c r="F55" s="101"/>
      <c r="G55" s="101"/>
      <c r="H55" s="101"/>
      <c r="I55" s="101"/>
      <c r="J55" s="101"/>
      <c r="K55" s="101"/>
    </row>
    <row r="56" spans="6:11" ht="13.5">
      <c r="F56" s="101"/>
      <c r="G56" s="101"/>
      <c r="H56" s="101"/>
      <c r="I56" s="101"/>
      <c r="J56" s="101"/>
      <c r="K56" s="101"/>
    </row>
  </sheetData>
  <sheetProtection/>
  <mergeCells count="4">
    <mergeCell ref="A1:J1"/>
    <mergeCell ref="A2:J2"/>
    <mergeCell ref="A3:E3"/>
    <mergeCell ref="F3:J3"/>
  </mergeCells>
  <printOptions/>
  <pageMargins left="0.93" right="0.71" top="0.75" bottom="0.75" header="0.31" footer="0.31"/>
  <pageSetup horizontalDpi="200" verticalDpi="200" orientation="portrait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139"/>
  <sheetViews>
    <sheetView workbookViewId="0" topLeftCell="A1">
      <selection activeCell="I6" sqref="I6"/>
    </sheetView>
  </sheetViews>
  <sheetFormatPr defaultColWidth="9.00390625" defaultRowHeight="13.5"/>
  <cols>
    <col min="2" max="2" width="45.00390625" style="0" bestFit="1" customWidth="1"/>
    <col min="3" max="4" width="13.25390625" style="0" bestFit="1" customWidth="1"/>
    <col min="5" max="5" width="13.25390625" style="18" bestFit="1" customWidth="1"/>
    <col min="7" max="7" width="9.25390625" style="0" bestFit="1" customWidth="1"/>
  </cols>
  <sheetData>
    <row r="1" spans="2:7" ht="36" customHeight="1">
      <c r="B1" s="129" t="s">
        <v>1078</v>
      </c>
      <c r="C1" s="130"/>
      <c r="D1" s="129"/>
      <c r="E1" s="130"/>
      <c r="F1" s="130"/>
      <c r="G1" s="129"/>
    </row>
    <row r="2" spans="2:7" ht="15" customHeight="1">
      <c r="B2" s="131"/>
      <c r="C2" s="131"/>
      <c r="D2" s="131"/>
      <c r="E2" s="132"/>
      <c r="F2" s="133"/>
      <c r="G2" s="134" t="s">
        <v>1079</v>
      </c>
    </row>
    <row r="3" spans="1:7" ht="36">
      <c r="A3" s="135" t="s">
        <v>1080</v>
      </c>
      <c r="B3" s="136" t="s">
        <v>1081</v>
      </c>
      <c r="C3" s="137" t="s">
        <v>136</v>
      </c>
      <c r="D3" s="137" t="s">
        <v>137</v>
      </c>
      <c r="E3" s="138" t="s">
        <v>6</v>
      </c>
      <c r="F3" s="139" t="s">
        <v>138</v>
      </c>
      <c r="G3" s="139" t="s">
        <v>8</v>
      </c>
    </row>
    <row r="4" spans="1:7" ht="13.5">
      <c r="A4" s="79" t="s">
        <v>84</v>
      </c>
      <c r="B4" s="140" t="s">
        <v>12</v>
      </c>
      <c r="C4" s="141">
        <v>34093</v>
      </c>
      <c r="D4" s="141">
        <v>50024</v>
      </c>
      <c r="E4" s="105">
        <v>50024</v>
      </c>
      <c r="F4" s="142">
        <v>1</v>
      </c>
      <c r="G4" s="143">
        <v>1.9059666234854835</v>
      </c>
    </row>
    <row r="5" spans="1:7" ht="13.5">
      <c r="A5" s="79" t="s">
        <v>10</v>
      </c>
      <c r="B5" s="140" t="s">
        <v>139</v>
      </c>
      <c r="C5" s="141">
        <v>1800</v>
      </c>
      <c r="D5" s="141">
        <v>1905</v>
      </c>
      <c r="E5" s="106">
        <v>1905</v>
      </c>
      <c r="F5" s="142">
        <v>1</v>
      </c>
      <c r="G5" s="143">
        <v>1.0923165137614679</v>
      </c>
    </row>
    <row r="6" spans="1:7" ht="13.5">
      <c r="A6" s="79"/>
      <c r="B6" s="140" t="s">
        <v>140</v>
      </c>
      <c r="C6" s="141"/>
      <c r="D6" s="141"/>
      <c r="E6" s="106">
        <v>1108</v>
      </c>
      <c r="F6" s="142"/>
      <c r="G6" s="143">
        <v>1.257661748013621</v>
      </c>
    </row>
    <row r="7" spans="1:7" ht="13.5">
      <c r="A7" s="79"/>
      <c r="B7" s="140" t="s">
        <v>141</v>
      </c>
      <c r="C7" s="141"/>
      <c r="D7" s="141"/>
      <c r="E7" s="106">
        <v>320</v>
      </c>
      <c r="F7" s="142"/>
      <c r="G7" s="143">
        <v>0.9065155807365439</v>
      </c>
    </row>
    <row r="8" spans="1:7" ht="13.5">
      <c r="A8" s="79"/>
      <c r="B8" s="140" t="s">
        <v>142</v>
      </c>
      <c r="C8" s="141"/>
      <c r="D8" s="141"/>
      <c r="E8" s="106">
        <v>0</v>
      </c>
      <c r="F8" s="142"/>
      <c r="G8" s="143"/>
    </row>
    <row r="9" spans="1:7" ht="13.5">
      <c r="A9" s="79"/>
      <c r="B9" s="140" t="s">
        <v>143</v>
      </c>
      <c r="C9" s="141"/>
      <c r="D9" s="141"/>
      <c r="E9" s="106">
        <v>345</v>
      </c>
      <c r="F9" s="142"/>
      <c r="G9" s="143">
        <v>1.7164179104477613</v>
      </c>
    </row>
    <row r="10" spans="1:7" ht="13.5">
      <c r="A10" s="79"/>
      <c r="B10" s="140" t="s">
        <v>144</v>
      </c>
      <c r="C10" s="141"/>
      <c r="D10" s="141"/>
      <c r="E10" s="106">
        <v>42</v>
      </c>
      <c r="F10" s="142"/>
      <c r="G10" s="143">
        <v>0.4421052631578947</v>
      </c>
    </row>
    <row r="11" spans="1:7" ht="13.5">
      <c r="A11" s="79"/>
      <c r="B11" s="140" t="s">
        <v>145</v>
      </c>
      <c r="C11" s="141"/>
      <c r="D11" s="141"/>
      <c r="E11" s="106">
        <v>10</v>
      </c>
      <c r="F11" s="142"/>
      <c r="G11" s="143">
        <v>1</v>
      </c>
    </row>
    <row r="12" spans="1:7" ht="13.5">
      <c r="A12" s="79"/>
      <c r="B12" s="140" t="s">
        <v>146</v>
      </c>
      <c r="C12" s="141"/>
      <c r="D12" s="141"/>
      <c r="E12" s="106">
        <v>0</v>
      </c>
      <c r="F12" s="142"/>
      <c r="G12" s="143"/>
    </row>
    <row r="13" spans="1:7" ht="13.5">
      <c r="A13" s="79"/>
      <c r="B13" s="140" t="s">
        <v>147</v>
      </c>
      <c r="C13" s="141"/>
      <c r="D13" s="141"/>
      <c r="E13" s="106">
        <v>60</v>
      </c>
      <c r="F13" s="142"/>
      <c r="G13" s="143">
        <v>1</v>
      </c>
    </row>
    <row r="14" spans="1:7" ht="13.5">
      <c r="A14" s="79"/>
      <c r="B14" s="140" t="s">
        <v>148</v>
      </c>
      <c r="C14" s="141"/>
      <c r="D14" s="141"/>
      <c r="E14" s="106">
        <v>0</v>
      </c>
      <c r="F14" s="142"/>
      <c r="G14" s="143"/>
    </row>
    <row r="15" spans="1:7" ht="13.5">
      <c r="A15" s="79"/>
      <c r="B15" s="140" t="s">
        <v>149</v>
      </c>
      <c r="C15" s="141"/>
      <c r="D15" s="141"/>
      <c r="E15" s="106">
        <v>0</v>
      </c>
      <c r="F15" s="142"/>
      <c r="G15" s="143"/>
    </row>
    <row r="16" spans="1:7" ht="13.5">
      <c r="A16" s="79"/>
      <c r="B16" s="140" t="s">
        <v>150</v>
      </c>
      <c r="C16" s="141"/>
      <c r="D16" s="141"/>
      <c r="E16" s="106">
        <v>20</v>
      </c>
      <c r="F16" s="142"/>
      <c r="G16" s="143">
        <v>0.1388888888888889</v>
      </c>
    </row>
    <row r="17" spans="1:7" ht="13.5">
      <c r="A17" s="79"/>
      <c r="B17" s="140" t="s">
        <v>151</v>
      </c>
      <c r="C17" s="141">
        <v>1517</v>
      </c>
      <c r="D17" s="141">
        <v>1622</v>
      </c>
      <c r="E17" s="106">
        <v>1622</v>
      </c>
      <c r="F17" s="142">
        <v>1</v>
      </c>
      <c r="G17" s="143">
        <v>1.1034013605442177</v>
      </c>
    </row>
    <row r="18" spans="1:7" ht="13.5">
      <c r="A18" s="79"/>
      <c r="B18" s="140" t="s">
        <v>140</v>
      </c>
      <c r="C18" s="141"/>
      <c r="D18" s="141"/>
      <c r="E18" s="106">
        <v>1025</v>
      </c>
      <c r="F18" s="142"/>
      <c r="G18" s="143">
        <v>1.3073979591836735</v>
      </c>
    </row>
    <row r="19" spans="1:7" ht="13.5">
      <c r="A19" s="79"/>
      <c r="B19" s="140" t="s">
        <v>141</v>
      </c>
      <c r="C19" s="141"/>
      <c r="D19" s="141"/>
      <c r="E19" s="106">
        <v>295</v>
      </c>
      <c r="F19" s="142"/>
      <c r="G19" s="143">
        <v>0.7544757033248082</v>
      </c>
    </row>
    <row r="20" spans="1:7" ht="13.5">
      <c r="A20" s="79"/>
      <c r="B20" s="140" t="s">
        <v>142</v>
      </c>
      <c r="C20" s="141"/>
      <c r="D20" s="141"/>
      <c r="E20" s="106">
        <v>0</v>
      </c>
      <c r="F20" s="142"/>
      <c r="G20" s="143"/>
    </row>
    <row r="21" spans="1:7" ht="13.5">
      <c r="A21" s="79"/>
      <c r="B21" s="140" t="s">
        <v>152</v>
      </c>
      <c r="C21" s="141"/>
      <c r="D21" s="141"/>
      <c r="E21" s="106">
        <v>180</v>
      </c>
      <c r="F21" s="142"/>
      <c r="G21" s="143">
        <v>1.0465116279069768</v>
      </c>
    </row>
    <row r="22" spans="1:7" ht="13.5">
      <c r="A22" s="79"/>
      <c r="B22" s="140" t="s">
        <v>153</v>
      </c>
      <c r="C22" s="141"/>
      <c r="D22" s="141"/>
      <c r="E22" s="106">
        <v>62</v>
      </c>
      <c r="F22" s="142"/>
      <c r="G22" s="143">
        <v>1</v>
      </c>
    </row>
    <row r="23" spans="1:7" ht="13.5">
      <c r="A23" s="79"/>
      <c r="B23" s="140" t="s">
        <v>154</v>
      </c>
      <c r="C23" s="141"/>
      <c r="D23" s="141"/>
      <c r="E23" s="106">
        <v>30</v>
      </c>
      <c r="F23" s="142"/>
      <c r="G23" s="143">
        <v>1</v>
      </c>
    </row>
    <row r="24" spans="1:7" ht="13.5">
      <c r="A24" s="79"/>
      <c r="B24" s="140" t="s">
        <v>149</v>
      </c>
      <c r="C24" s="141"/>
      <c r="D24" s="141"/>
      <c r="E24" s="106">
        <v>0</v>
      </c>
      <c r="F24" s="142"/>
      <c r="G24" s="143"/>
    </row>
    <row r="25" spans="1:7" ht="13.5">
      <c r="A25" s="79"/>
      <c r="B25" s="140" t="s">
        <v>155</v>
      </c>
      <c r="C25" s="141"/>
      <c r="D25" s="141"/>
      <c r="E25" s="106">
        <v>30</v>
      </c>
      <c r="F25" s="142"/>
      <c r="G25" s="143">
        <v>0.967741935483871</v>
      </c>
    </row>
    <row r="26" spans="1:7" ht="13.5">
      <c r="A26" s="79"/>
      <c r="B26" s="140" t="s">
        <v>156</v>
      </c>
      <c r="C26" s="141">
        <v>6247</v>
      </c>
      <c r="D26" s="141">
        <v>5650</v>
      </c>
      <c r="E26" s="106">
        <v>5650</v>
      </c>
      <c r="F26" s="142">
        <v>1</v>
      </c>
      <c r="G26" s="143">
        <v>0.9658119658119658</v>
      </c>
    </row>
    <row r="27" spans="1:7" ht="13.5">
      <c r="A27" s="79"/>
      <c r="B27" s="140" t="s">
        <v>140</v>
      </c>
      <c r="C27" s="141"/>
      <c r="D27" s="141"/>
      <c r="E27" s="106">
        <v>3197</v>
      </c>
      <c r="F27" s="142"/>
      <c r="G27" s="143">
        <v>1.298010556232237</v>
      </c>
    </row>
    <row r="28" spans="1:7" ht="13.5">
      <c r="A28" s="79"/>
      <c r="B28" s="140" t="s">
        <v>141</v>
      </c>
      <c r="C28" s="141"/>
      <c r="D28" s="141"/>
      <c r="E28" s="106">
        <v>2028</v>
      </c>
      <c r="F28" s="142"/>
      <c r="G28" s="143">
        <v>0.720682302771855</v>
      </c>
    </row>
    <row r="29" spans="1:7" ht="13.5">
      <c r="A29" s="79"/>
      <c r="B29" s="140" t="s">
        <v>142</v>
      </c>
      <c r="C29" s="141"/>
      <c r="D29" s="141"/>
      <c r="E29" s="106">
        <v>10</v>
      </c>
      <c r="F29" s="142"/>
      <c r="G29" s="143">
        <v>1</v>
      </c>
    </row>
    <row r="30" spans="1:7" ht="13.5">
      <c r="A30" s="79"/>
      <c r="B30" s="140" t="s">
        <v>157</v>
      </c>
      <c r="C30" s="141"/>
      <c r="D30" s="141"/>
      <c r="E30" s="106">
        <v>15</v>
      </c>
      <c r="F30" s="142"/>
      <c r="G30" s="143">
        <v>1.5</v>
      </c>
    </row>
    <row r="31" spans="1:7" ht="13.5">
      <c r="A31" s="79"/>
      <c r="B31" s="140" t="s">
        <v>158</v>
      </c>
      <c r="C31" s="141"/>
      <c r="D31" s="141"/>
      <c r="E31" s="106">
        <v>50</v>
      </c>
      <c r="F31" s="142"/>
      <c r="G31" s="143">
        <v>2.5</v>
      </c>
    </row>
    <row r="32" spans="1:7" ht="13.5">
      <c r="A32" s="79"/>
      <c r="B32" s="140" t="s">
        <v>159</v>
      </c>
      <c r="C32" s="141"/>
      <c r="D32" s="141"/>
      <c r="E32" s="106">
        <v>0</v>
      </c>
      <c r="F32" s="142"/>
      <c r="G32" s="143"/>
    </row>
    <row r="33" spans="1:7" ht="13.5">
      <c r="A33" s="79"/>
      <c r="B33" s="140" t="s">
        <v>160</v>
      </c>
      <c r="C33" s="141"/>
      <c r="D33" s="141"/>
      <c r="E33" s="106">
        <v>105</v>
      </c>
      <c r="F33" s="142"/>
      <c r="G33" s="143">
        <v>10.5</v>
      </c>
    </row>
    <row r="34" spans="1:7" ht="13.5">
      <c r="A34" s="79"/>
      <c r="B34" s="140" t="s">
        <v>161</v>
      </c>
      <c r="C34" s="141"/>
      <c r="D34" s="141"/>
      <c r="E34" s="106">
        <v>55</v>
      </c>
      <c r="F34" s="142"/>
      <c r="G34" s="143">
        <v>0.5913978494623656</v>
      </c>
    </row>
    <row r="35" spans="1:7" ht="13.5">
      <c r="A35" s="79"/>
      <c r="B35" s="140" t="s">
        <v>162</v>
      </c>
      <c r="C35" s="141"/>
      <c r="D35" s="141"/>
      <c r="E35" s="106">
        <v>0</v>
      </c>
      <c r="F35" s="142"/>
      <c r="G35" s="143"/>
    </row>
    <row r="36" spans="1:7" ht="13.5">
      <c r="A36" s="79"/>
      <c r="B36" s="140" t="s">
        <v>149</v>
      </c>
      <c r="C36" s="141"/>
      <c r="D36" s="141"/>
      <c r="E36" s="106">
        <v>168</v>
      </c>
      <c r="F36" s="142"/>
      <c r="G36" s="143">
        <v>1.3770491803278688</v>
      </c>
    </row>
    <row r="37" spans="1:7" ht="13.5">
      <c r="A37" s="79"/>
      <c r="B37" s="140" t="s">
        <v>163</v>
      </c>
      <c r="C37" s="141"/>
      <c r="D37" s="141"/>
      <c r="E37" s="106">
        <v>22</v>
      </c>
      <c r="F37" s="142"/>
      <c r="G37" s="143">
        <v>0.07142857142857142</v>
      </c>
    </row>
    <row r="38" spans="1:7" ht="13.5">
      <c r="A38" s="79"/>
      <c r="B38" s="140" t="s">
        <v>164</v>
      </c>
      <c r="C38" s="141">
        <v>1228</v>
      </c>
      <c r="D38" s="141">
        <v>2069</v>
      </c>
      <c r="E38" s="106">
        <v>2069</v>
      </c>
      <c r="F38" s="142">
        <v>1</v>
      </c>
      <c r="G38" s="143">
        <v>1.6780210867802108</v>
      </c>
    </row>
    <row r="39" spans="1:7" ht="13.5">
      <c r="A39" s="79"/>
      <c r="B39" s="140" t="s">
        <v>140</v>
      </c>
      <c r="C39" s="141"/>
      <c r="D39" s="141"/>
      <c r="E39" s="106">
        <v>1456</v>
      </c>
      <c r="F39" s="142"/>
      <c r="G39" s="143">
        <v>1.183739837398374</v>
      </c>
    </row>
    <row r="40" spans="1:7" ht="13.5">
      <c r="A40" s="79"/>
      <c r="B40" s="140" t="s">
        <v>141</v>
      </c>
      <c r="C40" s="141"/>
      <c r="D40" s="141"/>
      <c r="E40" s="106">
        <v>563</v>
      </c>
      <c r="F40" s="142"/>
      <c r="G40" s="143">
        <v>187.66666666666666</v>
      </c>
    </row>
    <row r="41" spans="1:7" ht="13.5">
      <c r="A41" s="79"/>
      <c r="B41" s="140" t="s">
        <v>142</v>
      </c>
      <c r="C41" s="141"/>
      <c r="D41" s="141"/>
      <c r="E41" s="106">
        <v>0</v>
      </c>
      <c r="F41" s="142"/>
      <c r="G41" s="143"/>
    </row>
    <row r="42" spans="1:7" ht="13.5">
      <c r="A42" s="79"/>
      <c r="B42" s="140" t="s">
        <v>165</v>
      </c>
      <c r="C42" s="141"/>
      <c r="D42" s="141"/>
      <c r="E42" s="106">
        <v>0</v>
      </c>
      <c r="F42" s="142"/>
      <c r="G42" s="143"/>
    </row>
    <row r="43" spans="1:7" ht="13.5">
      <c r="A43" s="79"/>
      <c r="B43" s="140" t="s">
        <v>166</v>
      </c>
      <c r="C43" s="141"/>
      <c r="D43" s="141"/>
      <c r="E43" s="106">
        <v>0</v>
      </c>
      <c r="F43" s="142"/>
      <c r="G43" s="143"/>
    </row>
    <row r="44" spans="1:7" ht="13.5">
      <c r="A44" s="79"/>
      <c r="B44" s="140" t="s">
        <v>167</v>
      </c>
      <c r="C44" s="141"/>
      <c r="D44" s="141"/>
      <c r="E44" s="106">
        <v>0</v>
      </c>
      <c r="F44" s="142"/>
      <c r="G44" s="143"/>
    </row>
    <row r="45" spans="1:7" ht="13.5">
      <c r="A45" s="79"/>
      <c r="B45" s="140" t="s">
        <v>168</v>
      </c>
      <c r="C45" s="141"/>
      <c r="D45" s="141"/>
      <c r="E45" s="106">
        <v>0</v>
      </c>
      <c r="F45" s="142"/>
      <c r="G45" s="143"/>
    </row>
    <row r="46" spans="1:7" ht="13.5">
      <c r="A46" s="79"/>
      <c r="B46" s="140" t="s">
        <v>169</v>
      </c>
      <c r="C46" s="141"/>
      <c r="D46" s="141"/>
      <c r="E46" s="106">
        <v>0</v>
      </c>
      <c r="F46" s="142"/>
      <c r="G46" s="143"/>
    </row>
    <row r="47" spans="1:7" ht="13.5">
      <c r="A47" s="79"/>
      <c r="B47" s="140" t="s">
        <v>170</v>
      </c>
      <c r="C47" s="141"/>
      <c r="D47" s="141"/>
      <c r="E47" s="106">
        <v>0</v>
      </c>
      <c r="F47" s="142"/>
      <c r="G47" s="143"/>
    </row>
    <row r="48" spans="1:7" ht="13.5">
      <c r="A48" s="79"/>
      <c r="B48" s="140" t="s">
        <v>149</v>
      </c>
      <c r="C48" s="141"/>
      <c r="D48" s="141"/>
      <c r="E48" s="106">
        <v>0</v>
      </c>
      <c r="F48" s="142"/>
      <c r="G48" s="143"/>
    </row>
    <row r="49" spans="1:7" ht="13.5">
      <c r="A49" s="79"/>
      <c r="B49" s="140" t="s">
        <v>171</v>
      </c>
      <c r="C49" s="141"/>
      <c r="D49" s="141"/>
      <c r="E49" s="106">
        <v>50</v>
      </c>
      <c r="F49" s="142"/>
      <c r="G49" s="143"/>
    </row>
    <row r="50" spans="1:7" ht="13.5">
      <c r="A50" s="79"/>
      <c r="B50" s="140" t="s">
        <v>172</v>
      </c>
      <c r="C50" s="141">
        <v>748</v>
      </c>
      <c r="D50" s="141">
        <v>825</v>
      </c>
      <c r="E50" s="106">
        <v>825</v>
      </c>
      <c r="F50" s="142">
        <v>1</v>
      </c>
      <c r="G50" s="143">
        <v>1.125511596180082</v>
      </c>
    </row>
    <row r="51" spans="1:7" ht="13.5">
      <c r="A51" s="79"/>
      <c r="B51" s="140" t="s">
        <v>140</v>
      </c>
      <c r="C51" s="141"/>
      <c r="D51" s="141"/>
      <c r="E51" s="106">
        <v>545</v>
      </c>
      <c r="F51" s="142"/>
      <c r="G51" s="143">
        <v>1.1796536796536796</v>
      </c>
    </row>
    <row r="52" spans="1:7" ht="13.5">
      <c r="A52" s="79"/>
      <c r="B52" s="140" t="s">
        <v>141</v>
      </c>
      <c r="C52" s="141"/>
      <c r="D52" s="141"/>
      <c r="E52" s="106">
        <v>130</v>
      </c>
      <c r="F52" s="142"/>
      <c r="G52" s="143">
        <v>1.0924369747899159</v>
      </c>
    </row>
    <row r="53" spans="1:7" ht="13.5">
      <c r="A53" s="79"/>
      <c r="B53" s="140" t="s">
        <v>142</v>
      </c>
      <c r="C53" s="141"/>
      <c r="D53" s="141"/>
      <c r="E53" s="106">
        <v>0</v>
      </c>
      <c r="F53" s="142"/>
      <c r="G53" s="143"/>
    </row>
    <row r="54" spans="1:7" ht="13.5">
      <c r="A54" s="79"/>
      <c r="B54" s="140" t="s">
        <v>173</v>
      </c>
      <c r="C54" s="141"/>
      <c r="D54" s="141"/>
      <c r="E54" s="106">
        <v>0</v>
      </c>
      <c r="F54" s="142"/>
      <c r="G54" s="143"/>
    </row>
    <row r="55" spans="1:7" ht="13.5">
      <c r="A55" s="79"/>
      <c r="B55" s="140" t="s">
        <v>174</v>
      </c>
      <c r="C55" s="141"/>
      <c r="D55" s="141"/>
      <c r="E55" s="106">
        <v>0</v>
      </c>
      <c r="F55" s="142"/>
      <c r="G55" s="143"/>
    </row>
    <row r="56" spans="1:7" ht="13.5">
      <c r="A56" s="79"/>
      <c r="B56" s="140" t="s">
        <v>175</v>
      </c>
      <c r="C56" s="141"/>
      <c r="D56" s="141"/>
      <c r="E56" s="106">
        <v>0</v>
      </c>
      <c r="F56" s="142"/>
      <c r="G56" s="143"/>
    </row>
    <row r="57" spans="1:7" ht="13.5">
      <c r="A57" s="79"/>
      <c r="B57" s="140" t="s">
        <v>176</v>
      </c>
      <c r="C57" s="141"/>
      <c r="D57" s="141"/>
      <c r="E57" s="106">
        <v>60</v>
      </c>
      <c r="F57" s="142"/>
      <c r="G57" s="143">
        <v>0.6818181818181818</v>
      </c>
    </row>
    <row r="58" spans="1:7" ht="13.5">
      <c r="A58" s="79"/>
      <c r="B58" s="140" t="s">
        <v>177</v>
      </c>
      <c r="C58" s="141"/>
      <c r="D58" s="141"/>
      <c r="E58" s="106">
        <v>67</v>
      </c>
      <c r="F58" s="142"/>
      <c r="G58" s="143">
        <v>1.046875</v>
      </c>
    </row>
    <row r="59" spans="1:7" ht="13.5">
      <c r="A59" s="79"/>
      <c r="B59" s="140" t="s">
        <v>149</v>
      </c>
      <c r="C59" s="141"/>
      <c r="D59" s="141"/>
      <c r="E59" s="106">
        <v>0</v>
      </c>
      <c r="F59" s="142"/>
      <c r="G59" s="143"/>
    </row>
    <row r="60" spans="1:7" ht="13.5">
      <c r="A60" s="79"/>
      <c r="B60" s="140" t="s">
        <v>178</v>
      </c>
      <c r="C60" s="141"/>
      <c r="D60" s="141"/>
      <c r="E60" s="106">
        <v>23</v>
      </c>
      <c r="F60" s="142"/>
      <c r="G60" s="143"/>
    </row>
    <row r="61" spans="1:7" ht="13.5">
      <c r="A61" s="79"/>
      <c r="B61" s="140" t="s">
        <v>179</v>
      </c>
      <c r="C61" s="141">
        <v>2474</v>
      </c>
      <c r="D61" s="141">
        <v>1698</v>
      </c>
      <c r="E61" s="106">
        <v>1698</v>
      </c>
      <c r="F61" s="142">
        <v>1</v>
      </c>
      <c r="G61" s="143">
        <v>0.9288840262582057</v>
      </c>
    </row>
    <row r="62" spans="1:7" ht="13.5">
      <c r="A62" s="79"/>
      <c r="B62" s="140" t="s">
        <v>140</v>
      </c>
      <c r="C62" s="141"/>
      <c r="D62" s="141"/>
      <c r="E62" s="106">
        <v>1314</v>
      </c>
      <c r="F62" s="142"/>
      <c r="G62" s="143">
        <v>1.165927240461402</v>
      </c>
    </row>
    <row r="63" spans="1:7" ht="13.5">
      <c r="A63" s="79"/>
      <c r="B63" s="140" t="s">
        <v>141</v>
      </c>
      <c r="C63" s="141"/>
      <c r="D63" s="141"/>
      <c r="E63" s="106">
        <v>254</v>
      </c>
      <c r="F63" s="142"/>
      <c r="G63" s="143">
        <v>0.48846153846153845</v>
      </c>
    </row>
    <row r="64" spans="1:7" ht="13.5">
      <c r="A64" s="79"/>
      <c r="B64" s="140" t="s">
        <v>142</v>
      </c>
      <c r="C64" s="141"/>
      <c r="D64" s="141"/>
      <c r="E64" s="106">
        <v>0</v>
      </c>
      <c r="F64" s="142"/>
      <c r="G64" s="143"/>
    </row>
    <row r="65" spans="1:7" ht="13.5">
      <c r="A65" s="79"/>
      <c r="B65" s="140" t="s">
        <v>180</v>
      </c>
      <c r="C65" s="141"/>
      <c r="D65" s="141"/>
      <c r="E65" s="106">
        <v>0</v>
      </c>
      <c r="F65" s="142"/>
      <c r="G65" s="143">
        <v>0</v>
      </c>
    </row>
    <row r="66" spans="1:7" ht="13.5">
      <c r="A66" s="79"/>
      <c r="B66" s="140" t="s">
        <v>181</v>
      </c>
      <c r="C66" s="141"/>
      <c r="D66" s="141"/>
      <c r="E66" s="106">
        <v>0</v>
      </c>
      <c r="F66" s="142"/>
      <c r="G66" s="143"/>
    </row>
    <row r="67" spans="1:7" ht="13.5">
      <c r="A67" s="79"/>
      <c r="B67" s="140" t="s">
        <v>182</v>
      </c>
      <c r="C67" s="141"/>
      <c r="D67" s="141"/>
      <c r="E67" s="106">
        <v>0</v>
      </c>
      <c r="F67" s="142"/>
      <c r="G67" s="143"/>
    </row>
    <row r="68" spans="1:7" ht="13.5">
      <c r="A68" s="79"/>
      <c r="B68" s="140" t="s">
        <v>183</v>
      </c>
      <c r="C68" s="141"/>
      <c r="D68" s="141"/>
      <c r="E68" s="106">
        <v>0</v>
      </c>
      <c r="F68" s="142"/>
      <c r="G68" s="143"/>
    </row>
    <row r="69" spans="1:7" ht="13.5">
      <c r="A69" s="79"/>
      <c r="B69" s="140" t="s">
        <v>184</v>
      </c>
      <c r="C69" s="141"/>
      <c r="D69" s="141"/>
      <c r="E69" s="106">
        <v>0</v>
      </c>
      <c r="F69" s="142"/>
      <c r="G69" s="143"/>
    </row>
    <row r="70" spans="1:7" ht="13.5">
      <c r="A70" s="79"/>
      <c r="B70" s="140" t="s">
        <v>149</v>
      </c>
      <c r="C70" s="141"/>
      <c r="D70" s="141"/>
      <c r="E70" s="106">
        <v>0</v>
      </c>
      <c r="F70" s="142"/>
      <c r="G70" s="143"/>
    </row>
    <row r="71" spans="1:7" ht="13.5">
      <c r="A71" s="79"/>
      <c r="B71" s="140" t="s">
        <v>185</v>
      </c>
      <c r="C71" s="141"/>
      <c r="D71" s="141"/>
      <c r="E71" s="106">
        <v>130</v>
      </c>
      <c r="F71" s="142"/>
      <c r="G71" s="143">
        <v>0.7471264367816092</v>
      </c>
    </row>
    <row r="72" spans="1:7" ht="13.5">
      <c r="A72" s="79"/>
      <c r="B72" s="140" t="s">
        <v>186</v>
      </c>
      <c r="C72" s="141">
        <v>365</v>
      </c>
      <c r="D72" s="141">
        <v>259</v>
      </c>
      <c r="E72" s="106">
        <v>259</v>
      </c>
      <c r="F72" s="142">
        <v>1</v>
      </c>
      <c r="G72" s="143">
        <v>0.6108490566037735</v>
      </c>
    </row>
    <row r="73" spans="1:7" ht="13.5">
      <c r="A73" s="79"/>
      <c r="B73" s="140" t="s">
        <v>140</v>
      </c>
      <c r="C73" s="141"/>
      <c r="D73" s="141"/>
      <c r="E73" s="106">
        <v>0</v>
      </c>
      <c r="F73" s="142"/>
      <c r="G73" s="143"/>
    </row>
    <row r="74" spans="1:7" ht="13.5">
      <c r="A74" s="79"/>
      <c r="B74" s="140" t="s">
        <v>141</v>
      </c>
      <c r="C74" s="141"/>
      <c r="D74" s="141"/>
      <c r="E74" s="106">
        <v>0</v>
      </c>
      <c r="F74" s="142"/>
      <c r="G74" s="143"/>
    </row>
    <row r="75" spans="1:7" ht="13.5">
      <c r="A75" s="79"/>
      <c r="B75" s="140" t="s">
        <v>142</v>
      </c>
      <c r="C75" s="141"/>
      <c r="D75" s="141"/>
      <c r="E75" s="106">
        <v>0</v>
      </c>
      <c r="F75" s="142"/>
      <c r="G75" s="143"/>
    </row>
    <row r="76" spans="1:7" ht="13.5">
      <c r="A76" s="79"/>
      <c r="B76" s="140" t="s">
        <v>187</v>
      </c>
      <c r="C76" s="141"/>
      <c r="D76" s="141"/>
      <c r="E76" s="106">
        <v>0</v>
      </c>
      <c r="F76" s="142"/>
      <c r="G76" s="143"/>
    </row>
    <row r="77" spans="1:7" ht="13.5">
      <c r="A77" s="79"/>
      <c r="B77" s="140" t="s">
        <v>188</v>
      </c>
      <c r="C77" s="141"/>
      <c r="D77" s="141"/>
      <c r="E77" s="106">
        <v>0</v>
      </c>
      <c r="F77" s="142"/>
      <c r="G77" s="143"/>
    </row>
    <row r="78" spans="1:7" ht="13.5">
      <c r="A78" s="79"/>
      <c r="B78" s="140" t="s">
        <v>189</v>
      </c>
      <c r="C78" s="141"/>
      <c r="D78" s="141"/>
      <c r="E78" s="106">
        <v>0</v>
      </c>
      <c r="F78" s="142"/>
      <c r="G78" s="143"/>
    </row>
    <row r="79" spans="1:7" ht="13.5">
      <c r="A79" s="79"/>
      <c r="B79" s="140" t="s">
        <v>190</v>
      </c>
      <c r="C79" s="141"/>
      <c r="D79" s="141"/>
      <c r="E79" s="106">
        <v>0</v>
      </c>
      <c r="F79" s="142"/>
      <c r="G79" s="143"/>
    </row>
    <row r="80" spans="1:7" ht="13.5">
      <c r="A80" s="79"/>
      <c r="B80" s="140" t="s">
        <v>191</v>
      </c>
      <c r="C80" s="141"/>
      <c r="D80" s="141"/>
      <c r="E80" s="106">
        <v>0</v>
      </c>
      <c r="F80" s="142"/>
      <c r="G80" s="143"/>
    </row>
    <row r="81" spans="1:7" ht="13.5">
      <c r="A81" s="79"/>
      <c r="B81" s="140" t="s">
        <v>183</v>
      </c>
      <c r="C81" s="141"/>
      <c r="D81" s="141"/>
      <c r="E81" s="106">
        <v>0</v>
      </c>
      <c r="F81" s="142"/>
      <c r="G81" s="143"/>
    </row>
    <row r="82" spans="1:7" ht="13.5">
      <c r="A82" s="79"/>
      <c r="B82" s="140" t="s">
        <v>149</v>
      </c>
      <c r="C82" s="141"/>
      <c r="D82" s="141"/>
      <c r="E82" s="106">
        <v>0</v>
      </c>
      <c r="F82" s="142"/>
      <c r="G82" s="143"/>
    </row>
    <row r="83" spans="1:7" ht="13.5">
      <c r="A83" s="79"/>
      <c r="B83" s="140" t="s">
        <v>192</v>
      </c>
      <c r="C83" s="141"/>
      <c r="D83" s="141"/>
      <c r="E83" s="106">
        <v>259</v>
      </c>
      <c r="F83" s="142"/>
      <c r="G83" s="143">
        <v>0.6108490566037735</v>
      </c>
    </row>
    <row r="84" spans="1:7" ht="13.5">
      <c r="A84" s="79"/>
      <c r="B84" s="140" t="s">
        <v>193</v>
      </c>
      <c r="C84" s="141">
        <v>400</v>
      </c>
      <c r="D84" s="141">
        <v>58</v>
      </c>
      <c r="E84" s="106">
        <v>58</v>
      </c>
      <c r="F84" s="142">
        <v>1</v>
      </c>
      <c r="G84" s="143">
        <v>0.06583427922814983</v>
      </c>
    </row>
    <row r="85" spans="1:7" ht="13.5">
      <c r="A85" s="79"/>
      <c r="B85" s="140" t="s">
        <v>140</v>
      </c>
      <c r="C85" s="141"/>
      <c r="D85" s="141"/>
      <c r="E85" s="106">
        <v>58</v>
      </c>
      <c r="F85" s="142"/>
      <c r="G85" s="143">
        <v>0.10247349823321555</v>
      </c>
    </row>
    <row r="86" spans="1:7" ht="13.5">
      <c r="A86" s="79"/>
      <c r="B86" s="140" t="s">
        <v>141</v>
      </c>
      <c r="C86" s="141"/>
      <c r="D86" s="141"/>
      <c r="E86" s="106">
        <v>0</v>
      </c>
      <c r="F86" s="142"/>
      <c r="G86" s="143">
        <v>0</v>
      </c>
    </row>
    <row r="87" spans="1:7" ht="13.5">
      <c r="A87" s="79"/>
      <c r="B87" s="140" t="s">
        <v>142</v>
      </c>
      <c r="C87" s="141"/>
      <c r="D87" s="141"/>
      <c r="E87" s="106">
        <v>0</v>
      </c>
      <c r="F87" s="142"/>
      <c r="G87" s="143"/>
    </row>
    <row r="88" spans="1:7" ht="13.5">
      <c r="A88" s="79"/>
      <c r="B88" s="140" t="s">
        <v>194</v>
      </c>
      <c r="C88" s="141"/>
      <c r="D88" s="141"/>
      <c r="E88" s="106">
        <v>0</v>
      </c>
      <c r="F88" s="142"/>
      <c r="G88" s="143">
        <v>0</v>
      </c>
    </row>
    <row r="89" spans="1:7" ht="13.5">
      <c r="A89" s="79"/>
      <c r="B89" s="140" t="s">
        <v>195</v>
      </c>
      <c r="C89" s="141"/>
      <c r="D89" s="141"/>
      <c r="E89" s="106">
        <v>0</v>
      </c>
      <c r="F89" s="142"/>
      <c r="G89" s="143"/>
    </row>
    <row r="90" spans="1:7" ht="13.5">
      <c r="A90" s="79"/>
      <c r="B90" s="140" t="s">
        <v>183</v>
      </c>
      <c r="C90" s="141"/>
      <c r="D90" s="141"/>
      <c r="E90" s="106">
        <v>0</v>
      </c>
      <c r="F90" s="142"/>
      <c r="G90" s="143">
        <v>0</v>
      </c>
    </row>
    <row r="91" spans="1:7" ht="13.5">
      <c r="A91" s="79"/>
      <c r="B91" s="140" t="s">
        <v>149</v>
      </c>
      <c r="C91" s="141"/>
      <c r="D91" s="141"/>
      <c r="E91" s="106">
        <v>0</v>
      </c>
      <c r="F91" s="142"/>
      <c r="G91" s="143"/>
    </row>
    <row r="92" spans="1:7" ht="13.5">
      <c r="A92" s="79"/>
      <c r="B92" s="140" t="s">
        <v>196</v>
      </c>
      <c r="C92" s="141"/>
      <c r="D92" s="141"/>
      <c r="E92" s="106">
        <v>0</v>
      </c>
      <c r="F92" s="142"/>
      <c r="G92" s="143">
        <v>0</v>
      </c>
    </row>
    <row r="93" spans="1:7" ht="13.5">
      <c r="A93" s="79"/>
      <c r="B93" s="140" t="s">
        <v>197</v>
      </c>
      <c r="C93" s="141">
        <v>10</v>
      </c>
      <c r="D93" s="141">
        <v>89</v>
      </c>
      <c r="E93" s="106">
        <v>89</v>
      </c>
      <c r="F93" s="142">
        <v>1</v>
      </c>
      <c r="G93" s="143">
        <v>8.9</v>
      </c>
    </row>
    <row r="94" spans="1:7" ht="13.5">
      <c r="A94" s="79"/>
      <c r="B94" s="140" t="s">
        <v>140</v>
      </c>
      <c r="C94" s="141"/>
      <c r="D94" s="141"/>
      <c r="E94" s="106">
        <v>0</v>
      </c>
      <c r="F94" s="142"/>
      <c r="G94" s="143"/>
    </row>
    <row r="95" spans="1:7" ht="13.5">
      <c r="A95" s="79"/>
      <c r="B95" s="140" t="s">
        <v>141</v>
      </c>
      <c r="C95" s="141"/>
      <c r="D95" s="141"/>
      <c r="E95" s="106">
        <v>0</v>
      </c>
      <c r="F95" s="142"/>
      <c r="G95" s="143"/>
    </row>
    <row r="96" spans="1:7" ht="13.5">
      <c r="A96" s="79"/>
      <c r="B96" s="140" t="s">
        <v>142</v>
      </c>
      <c r="C96" s="141"/>
      <c r="D96" s="141"/>
      <c r="E96" s="106">
        <v>0</v>
      </c>
      <c r="F96" s="142"/>
      <c r="G96" s="143"/>
    </row>
    <row r="97" spans="1:7" ht="13.5">
      <c r="A97" s="79"/>
      <c r="B97" s="140" t="s">
        <v>198</v>
      </c>
      <c r="C97" s="141"/>
      <c r="D97" s="141"/>
      <c r="E97" s="106">
        <v>0</v>
      </c>
      <c r="F97" s="142"/>
      <c r="G97" s="143"/>
    </row>
    <row r="98" spans="1:7" ht="13.5">
      <c r="A98" s="79"/>
      <c r="B98" s="140" t="s">
        <v>199</v>
      </c>
      <c r="C98" s="141"/>
      <c r="D98" s="141"/>
      <c r="E98" s="106">
        <v>0</v>
      </c>
      <c r="F98" s="142"/>
      <c r="G98" s="143"/>
    </row>
    <row r="99" spans="1:7" ht="13.5">
      <c r="A99" s="79"/>
      <c r="B99" s="140" t="s">
        <v>200</v>
      </c>
      <c r="C99" s="141"/>
      <c r="D99" s="141"/>
      <c r="E99" s="106">
        <v>0</v>
      </c>
      <c r="F99" s="142"/>
      <c r="G99" s="143"/>
    </row>
    <row r="100" spans="1:7" ht="13.5">
      <c r="A100" s="79"/>
      <c r="B100" s="140" t="s">
        <v>183</v>
      </c>
      <c r="C100" s="141"/>
      <c r="D100" s="141"/>
      <c r="E100" s="106">
        <v>0</v>
      </c>
      <c r="F100" s="142"/>
      <c r="G100" s="143"/>
    </row>
    <row r="101" spans="1:7" ht="13.5">
      <c r="A101" s="79"/>
      <c r="B101" s="140" t="s">
        <v>149</v>
      </c>
      <c r="C101" s="141"/>
      <c r="D101" s="141"/>
      <c r="E101" s="106">
        <v>0</v>
      </c>
      <c r="F101" s="142"/>
      <c r="G101" s="143"/>
    </row>
    <row r="102" spans="1:7" ht="13.5">
      <c r="A102" s="79"/>
      <c r="B102" s="140" t="s">
        <v>201</v>
      </c>
      <c r="C102" s="141"/>
      <c r="D102" s="141"/>
      <c r="E102" s="106">
        <v>89</v>
      </c>
      <c r="F102" s="142"/>
      <c r="G102" s="143">
        <v>8.9</v>
      </c>
    </row>
    <row r="103" spans="1:7" ht="13.5">
      <c r="A103" s="79"/>
      <c r="B103" s="140" t="s">
        <v>202</v>
      </c>
      <c r="C103" s="141">
        <v>322</v>
      </c>
      <c r="D103" s="141">
        <v>384</v>
      </c>
      <c r="E103" s="105">
        <v>384</v>
      </c>
      <c r="F103" s="142">
        <v>1</v>
      </c>
      <c r="G103" s="143">
        <v>1.259016393442623</v>
      </c>
    </row>
    <row r="104" spans="1:7" ht="13.5">
      <c r="A104" s="79"/>
      <c r="B104" s="140" t="s">
        <v>140</v>
      </c>
      <c r="C104" s="141"/>
      <c r="D104" s="141"/>
      <c r="E104" s="106">
        <v>238</v>
      </c>
      <c r="F104" s="142"/>
      <c r="G104" s="143">
        <v>1.2934782608695652</v>
      </c>
    </row>
    <row r="105" spans="1:7" ht="13.5">
      <c r="A105" s="79"/>
      <c r="B105" s="140" t="s">
        <v>141</v>
      </c>
      <c r="C105" s="141"/>
      <c r="D105" s="141"/>
      <c r="E105" s="106">
        <v>121</v>
      </c>
      <c r="F105" s="142"/>
      <c r="G105" s="143">
        <v>1.043103448275862</v>
      </c>
    </row>
    <row r="106" spans="1:7" ht="13.5">
      <c r="A106" s="79"/>
      <c r="B106" s="140" t="s">
        <v>142</v>
      </c>
      <c r="C106" s="141"/>
      <c r="D106" s="141"/>
      <c r="E106" s="106">
        <v>0</v>
      </c>
      <c r="F106" s="142"/>
      <c r="G106" s="143"/>
    </row>
    <row r="107" spans="1:7" ht="13.5">
      <c r="A107" s="79"/>
      <c r="B107" s="140" t="s">
        <v>203</v>
      </c>
      <c r="C107" s="141"/>
      <c r="D107" s="141"/>
      <c r="E107" s="106">
        <v>20</v>
      </c>
      <c r="F107" s="142"/>
      <c r="G107" s="143"/>
    </row>
    <row r="108" spans="1:7" ht="13.5">
      <c r="A108" s="79"/>
      <c r="B108" s="140" t="s">
        <v>204</v>
      </c>
      <c r="C108" s="141"/>
      <c r="D108" s="141"/>
      <c r="E108" s="106">
        <v>0</v>
      </c>
      <c r="F108" s="142"/>
      <c r="G108" s="143"/>
    </row>
    <row r="109" spans="1:7" ht="13.5">
      <c r="A109" s="79"/>
      <c r="B109" s="140" t="s">
        <v>205</v>
      </c>
      <c r="C109" s="141"/>
      <c r="D109" s="141"/>
      <c r="E109" s="106">
        <v>0</v>
      </c>
      <c r="F109" s="142"/>
      <c r="G109" s="143"/>
    </row>
    <row r="110" spans="1:7" ht="13.5">
      <c r="A110" s="79"/>
      <c r="B110" s="140" t="s">
        <v>206</v>
      </c>
      <c r="C110" s="141"/>
      <c r="D110" s="141"/>
      <c r="E110" s="106">
        <v>0</v>
      </c>
      <c r="F110" s="142"/>
      <c r="G110" s="143"/>
    </row>
    <row r="111" spans="1:7" ht="13.5">
      <c r="A111" s="79"/>
      <c r="B111" s="140" t="s">
        <v>207</v>
      </c>
      <c r="C111" s="141"/>
      <c r="D111" s="141"/>
      <c r="E111" s="106">
        <v>0</v>
      </c>
      <c r="F111" s="142"/>
      <c r="G111" s="143"/>
    </row>
    <row r="112" spans="1:7" ht="13.5">
      <c r="A112" s="79"/>
      <c r="B112" s="140" t="s">
        <v>208</v>
      </c>
      <c r="C112" s="141"/>
      <c r="D112" s="141"/>
      <c r="E112" s="106">
        <v>0</v>
      </c>
      <c r="F112" s="142"/>
      <c r="G112" s="143"/>
    </row>
    <row r="113" spans="1:7" ht="13.5">
      <c r="A113" s="79"/>
      <c r="B113" s="140" t="s">
        <v>209</v>
      </c>
      <c r="C113" s="141"/>
      <c r="D113" s="141"/>
      <c r="E113" s="106">
        <v>5</v>
      </c>
      <c r="F113" s="142"/>
      <c r="G113" s="143">
        <v>1</v>
      </c>
    </row>
    <row r="114" spans="1:7" ht="13.5">
      <c r="A114" s="79"/>
      <c r="B114" s="140" t="s">
        <v>210</v>
      </c>
      <c r="C114" s="141"/>
      <c r="D114" s="141"/>
      <c r="E114" s="106">
        <v>0</v>
      </c>
      <c r="F114" s="142"/>
      <c r="G114" s="143"/>
    </row>
    <row r="115" spans="1:7" ht="13.5">
      <c r="A115" s="79"/>
      <c r="B115" s="140" t="s">
        <v>211</v>
      </c>
      <c r="C115" s="141"/>
      <c r="D115" s="141"/>
      <c r="E115" s="106">
        <v>0</v>
      </c>
      <c r="F115" s="142"/>
      <c r="G115" s="143"/>
    </row>
    <row r="116" spans="1:7" ht="13.5">
      <c r="A116" s="79"/>
      <c r="B116" s="140" t="s">
        <v>149</v>
      </c>
      <c r="C116" s="141"/>
      <c r="D116" s="141"/>
      <c r="E116" s="106">
        <v>0</v>
      </c>
      <c r="F116" s="142"/>
      <c r="G116" s="143"/>
    </row>
    <row r="117" spans="1:7" ht="13.5">
      <c r="A117" s="79"/>
      <c r="B117" s="140" t="s">
        <v>212</v>
      </c>
      <c r="C117" s="141"/>
      <c r="D117" s="141"/>
      <c r="E117" s="106">
        <v>0</v>
      </c>
      <c r="F117" s="142"/>
      <c r="G117" s="143"/>
    </row>
    <row r="118" spans="1:7" ht="13.5">
      <c r="A118" s="79"/>
      <c r="B118" s="140" t="s">
        <v>213</v>
      </c>
      <c r="C118" s="141">
        <v>1995</v>
      </c>
      <c r="D118" s="141">
        <v>2021</v>
      </c>
      <c r="E118" s="105">
        <v>2021</v>
      </c>
      <c r="F118" s="142">
        <v>1</v>
      </c>
      <c r="G118" s="143">
        <v>1.1252783964365256</v>
      </c>
    </row>
    <row r="119" spans="1:7" ht="13.5">
      <c r="A119" s="79"/>
      <c r="B119" s="140" t="s">
        <v>140</v>
      </c>
      <c r="C119" s="141"/>
      <c r="D119" s="141"/>
      <c r="E119" s="106">
        <v>1439</v>
      </c>
      <c r="F119" s="142"/>
      <c r="G119" s="143">
        <v>1.1233411397345823</v>
      </c>
    </row>
    <row r="120" spans="1:7" ht="13.5">
      <c r="A120" s="79"/>
      <c r="B120" s="140" t="s">
        <v>141</v>
      </c>
      <c r="C120" s="141"/>
      <c r="D120" s="141"/>
      <c r="E120" s="106">
        <v>200</v>
      </c>
      <c r="F120" s="142"/>
      <c r="G120" s="143">
        <v>0.9345794392523364</v>
      </c>
    </row>
    <row r="121" spans="1:7" ht="13.5">
      <c r="A121" s="79"/>
      <c r="B121" s="140" t="s">
        <v>142</v>
      </c>
      <c r="C121" s="141"/>
      <c r="D121" s="141"/>
      <c r="E121" s="106">
        <v>0</v>
      </c>
      <c r="F121" s="142"/>
      <c r="G121" s="143"/>
    </row>
    <row r="122" spans="1:7" ht="13.5">
      <c r="A122" s="79"/>
      <c r="B122" s="140" t="s">
        <v>214</v>
      </c>
      <c r="C122" s="141"/>
      <c r="D122" s="141"/>
      <c r="E122" s="106">
        <v>0</v>
      </c>
      <c r="F122" s="142"/>
      <c r="G122" s="143"/>
    </row>
    <row r="123" spans="1:7" ht="13.5">
      <c r="A123" s="79"/>
      <c r="B123" s="140" t="s">
        <v>215</v>
      </c>
      <c r="C123" s="141"/>
      <c r="D123" s="141"/>
      <c r="E123" s="106">
        <v>0</v>
      </c>
      <c r="F123" s="142"/>
      <c r="G123" s="143"/>
    </row>
    <row r="124" spans="1:7" ht="13.5">
      <c r="A124" s="79"/>
      <c r="B124" s="140" t="s">
        <v>216</v>
      </c>
      <c r="C124" s="141"/>
      <c r="D124" s="141"/>
      <c r="E124" s="106">
        <v>0</v>
      </c>
      <c r="F124" s="142"/>
      <c r="G124" s="143"/>
    </row>
    <row r="125" spans="1:7" ht="13.5">
      <c r="A125" s="79"/>
      <c r="B125" s="140" t="s">
        <v>217</v>
      </c>
      <c r="C125" s="141"/>
      <c r="D125" s="141"/>
      <c r="E125" s="106">
        <v>0</v>
      </c>
      <c r="F125" s="142"/>
      <c r="G125" s="143"/>
    </row>
    <row r="126" spans="1:7" ht="13.5">
      <c r="A126" s="79"/>
      <c r="B126" s="140" t="s">
        <v>218</v>
      </c>
      <c r="C126" s="141"/>
      <c r="D126" s="141"/>
      <c r="E126" s="106">
        <v>382</v>
      </c>
      <c r="F126" s="142"/>
      <c r="G126" s="143">
        <v>1.3127147766323024</v>
      </c>
    </row>
    <row r="127" spans="1:7" ht="13.5">
      <c r="A127" s="79"/>
      <c r="B127" s="140" t="s">
        <v>149</v>
      </c>
      <c r="C127" s="141"/>
      <c r="D127" s="141"/>
      <c r="E127" s="106">
        <v>0</v>
      </c>
      <c r="F127" s="142"/>
      <c r="G127" s="143"/>
    </row>
    <row r="128" spans="1:7" ht="13.5">
      <c r="A128" s="79"/>
      <c r="B128" s="140" t="s">
        <v>219</v>
      </c>
      <c r="C128" s="141"/>
      <c r="D128" s="141"/>
      <c r="E128" s="106">
        <v>0</v>
      </c>
      <c r="F128" s="142"/>
      <c r="G128" s="143">
        <v>0</v>
      </c>
    </row>
    <row r="129" spans="1:7" ht="13.5">
      <c r="A129" s="79"/>
      <c r="B129" s="140" t="s">
        <v>220</v>
      </c>
      <c r="C129" s="141"/>
      <c r="D129" s="141"/>
      <c r="E129" s="107"/>
      <c r="F129" s="142"/>
      <c r="G129" s="143"/>
    </row>
    <row r="130" spans="1:7" ht="13.5">
      <c r="A130" s="79"/>
      <c r="B130" s="140" t="s">
        <v>140</v>
      </c>
      <c r="C130" s="141"/>
      <c r="D130" s="141"/>
      <c r="E130" s="107"/>
      <c r="F130" s="142"/>
      <c r="G130" s="143"/>
    </row>
    <row r="131" spans="1:7" ht="13.5">
      <c r="A131" s="79"/>
      <c r="B131" s="140" t="s">
        <v>141</v>
      </c>
      <c r="C131" s="141"/>
      <c r="D131" s="141"/>
      <c r="E131" s="107"/>
      <c r="F131" s="142"/>
      <c r="G131" s="143"/>
    </row>
    <row r="132" spans="1:7" ht="13.5">
      <c r="A132" s="79"/>
      <c r="B132" s="140" t="s">
        <v>142</v>
      </c>
      <c r="C132" s="141"/>
      <c r="D132" s="141"/>
      <c r="E132" s="107"/>
      <c r="F132" s="142"/>
      <c r="G132" s="143"/>
    </row>
    <row r="133" spans="1:7" ht="13.5">
      <c r="A133" s="79"/>
      <c r="B133" s="140" t="s">
        <v>221</v>
      </c>
      <c r="C133" s="141"/>
      <c r="D133" s="141"/>
      <c r="E133" s="107"/>
      <c r="F133" s="142"/>
      <c r="G133" s="143"/>
    </row>
    <row r="134" spans="1:7" ht="13.5">
      <c r="A134" s="79"/>
      <c r="B134" s="140" t="s">
        <v>222</v>
      </c>
      <c r="C134" s="141"/>
      <c r="D134" s="141"/>
      <c r="E134" s="107"/>
      <c r="F134" s="142"/>
      <c r="G134" s="143"/>
    </row>
    <row r="135" spans="1:7" ht="13.5">
      <c r="A135" s="79"/>
      <c r="B135" s="140" t="s">
        <v>223</v>
      </c>
      <c r="C135" s="141"/>
      <c r="D135" s="141"/>
      <c r="E135" s="107"/>
      <c r="F135" s="142"/>
      <c r="G135" s="143"/>
    </row>
    <row r="136" spans="1:7" ht="13.5">
      <c r="A136" s="79"/>
      <c r="B136" s="140" t="s">
        <v>224</v>
      </c>
      <c r="C136" s="141"/>
      <c r="D136" s="141"/>
      <c r="E136" s="107"/>
      <c r="F136" s="142"/>
      <c r="G136" s="143"/>
    </row>
    <row r="137" spans="1:7" ht="13.5">
      <c r="A137" s="79"/>
      <c r="B137" s="140" t="s">
        <v>225</v>
      </c>
      <c r="C137" s="141"/>
      <c r="D137" s="141"/>
      <c r="E137" s="107"/>
      <c r="F137" s="142"/>
      <c r="G137" s="143"/>
    </row>
    <row r="138" spans="1:7" ht="13.5">
      <c r="A138" s="79"/>
      <c r="B138" s="140" t="s">
        <v>226</v>
      </c>
      <c r="C138" s="141"/>
      <c r="D138" s="141"/>
      <c r="E138" s="107"/>
      <c r="F138" s="142"/>
      <c r="G138" s="143"/>
    </row>
    <row r="139" spans="1:7" ht="13.5">
      <c r="A139" s="79"/>
      <c r="B139" s="140" t="s">
        <v>149</v>
      </c>
      <c r="C139" s="141"/>
      <c r="D139" s="141"/>
      <c r="E139" s="107"/>
      <c r="F139" s="142"/>
      <c r="G139" s="143"/>
    </row>
    <row r="140" spans="1:7" ht="13.5">
      <c r="A140" s="79"/>
      <c r="B140" s="140" t="s">
        <v>227</v>
      </c>
      <c r="C140" s="141"/>
      <c r="D140" s="141"/>
      <c r="E140" s="107"/>
      <c r="F140" s="142"/>
      <c r="G140" s="143"/>
    </row>
    <row r="141" spans="1:7" ht="13.5">
      <c r="A141" s="79"/>
      <c r="B141" s="140" t="s">
        <v>228</v>
      </c>
      <c r="C141" s="141">
        <v>865</v>
      </c>
      <c r="D141" s="141">
        <v>1037</v>
      </c>
      <c r="E141" s="30">
        <v>1037</v>
      </c>
      <c r="F141" s="142">
        <v>1</v>
      </c>
      <c r="G141" s="143">
        <v>1.221436984687868</v>
      </c>
    </row>
    <row r="142" spans="1:7" ht="13.5">
      <c r="A142" s="79"/>
      <c r="B142" s="140" t="s">
        <v>140</v>
      </c>
      <c r="C142" s="141"/>
      <c r="D142" s="141"/>
      <c r="E142" s="30">
        <v>837</v>
      </c>
      <c r="F142" s="142"/>
      <c r="G142" s="143">
        <v>1.3456591639871383</v>
      </c>
    </row>
    <row r="143" spans="1:7" ht="13.5">
      <c r="A143" s="79"/>
      <c r="B143" s="140" t="s">
        <v>141</v>
      </c>
      <c r="C143" s="141"/>
      <c r="D143" s="141"/>
      <c r="E143" s="30">
        <v>14</v>
      </c>
      <c r="F143" s="142"/>
      <c r="G143" s="143"/>
    </row>
    <row r="144" spans="1:7" ht="13.5">
      <c r="A144" s="79"/>
      <c r="B144" s="140" t="s">
        <v>142</v>
      </c>
      <c r="C144" s="141"/>
      <c r="D144" s="141"/>
      <c r="E144" s="30">
        <v>0</v>
      </c>
      <c r="F144" s="142"/>
      <c r="G144" s="143"/>
    </row>
    <row r="145" spans="1:7" ht="13.5">
      <c r="A145" s="79"/>
      <c r="B145" s="140" t="s">
        <v>229</v>
      </c>
      <c r="C145" s="141"/>
      <c r="D145" s="141"/>
      <c r="E145" s="30">
        <v>55</v>
      </c>
      <c r="F145" s="142"/>
      <c r="G145" s="143">
        <v>0.6470588235294118</v>
      </c>
    </row>
    <row r="146" spans="1:7" ht="13.5">
      <c r="A146" s="79"/>
      <c r="B146" s="140" t="s">
        <v>230</v>
      </c>
      <c r="C146" s="141"/>
      <c r="D146" s="141"/>
      <c r="E146" s="30">
        <v>86</v>
      </c>
      <c r="F146" s="142"/>
      <c r="G146" s="143">
        <v>1.2835820895522387</v>
      </c>
    </row>
    <row r="147" spans="1:7" ht="13.5">
      <c r="A147" s="79"/>
      <c r="B147" s="140" t="s">
        <v>231</v>
      </c>
      <c r="C147" s="141"/>
      <c r="D147" s="141"/>
      <c r="E147" s="30">
        <v>15</v>
      </c>
      <c r="F147" s="142"/>
      <c r="G147" s="143">
        <v>1</v>
      </c>
    </row>
    <row r="148" spans="1:7" ht="13.5">
      <c r="A148" s="79"/>
      <c r="B148" s="140" t="s">
        <v>183</v>
      </c>
      <c r="C148" s="141"/>
      <c r="D148" s="141"/>
      <c r="E148" s="30">
        <v>0</v>
      </c>
      <c r="F148" s="142"/>
      <c r="G148" s="143"/>
    </row>
    <row r="149" spans="1:7" ht="13.5">
      <c r="A149" s="79"/>
      <c r="B149" s="140" t="s">
        <v>149</v>
      </c>
      <c r="C149" s="141"/>
      <c r="D149" s="141"/>
      <c r="E149" s="30">
        <v>0</v>
      </c>
      <c r="F149" s="142"/>
      <c r="G149" s="143"/>
    </row>
    <row r="150" spans="1:7" ht="13.5">
      <c r="A150" s="79"/>
      <c r="B150" s="140" t="s">
        <v>232</v>
      </c>
      <c r="C150" s="141"/>
      <c r="D150" s="141"/>
      <c r="E150" s="30">
        <v>30</v>
      </c>
      <c r="F150" s="142"/>
      <c r="G150" s="143">
        <v>0.5</v>
      </c>
    </row>
    <row r="151" spans="1:7" ht="13.5">
      <c r="A151" s="79"/>
      <c r="B151" s="140" t="s">
        <v>233</v>
      </c>
      <c r="C151" s="141">
        <v>513</v>
      </c>
      <c r="D151" s="141">
        <v>607</v>
      </c>
      <c r="E151" s="30">
        <v>607</v>
      </c>
      <c r="F151" s="142">
        <v>1</v>
      </c>
      <c r="G151" s="143">
        <v>1.2067594433399602</v>
      </c>
    </row>
    <row r="152" spans="1:7" ht="13.5">
      <c r="A152" s="79"/>
      <c r="B152" s="140" t="s">
        <v>140</v>
      </c>
      <c r="C152" s="141"/>
      <c r="D152" s="141"/>
      <c r="E152" s="30">
        <v>489</v>
      </c>
      <c r="F152" s="142"/>
      <c r="G152" s="143">
        <v>1.2868421052631578</v>
      </c>
    </row>
    <row r="153" spans="1:7" ht="13.5">
      <c r="A153" s="79"/>
      <c r="B153" s="140" t="s">
        <v>141</v>
      </c>
      <c r="C153" s="141"/>
      <c r="D153" s="141"/>
      <c r="E153" s="30">
        <v>0</v>
      </c>
      <c r="F153" s="142"/>
      <c r="G153" s="143"/>
    </row>
    <row r="154" spans="1:7" ht="13.5">
      <c r="A154" s="79"/>
      <c r="B154" s="140" t="s">
        <v>142</v>
      </c>
      <c r="C154" s="141"/>
      <c r="D154" s="141"/>
      <c r="E154" s="30">
        <v>0</v>
      </c>
      <c r="F154" s="142"/>
      <c r="G154" s="143"/>
    </row>
    <row r="155" spans="1:7" ht="13.5">
      <c r="A155" s="79"/>
      <c r="B155" s="140" t="s">
        <v>234</v>
      </c>
      <c r="C155" s="141"/>
      <c r="D155" s="141"/>
      <c r="E155" s="30">
        <v>0</v>
      </c>
      <c r="F155" s="142"/>
      <c r="G155" s="143"/>
    </row>
    <row r="156" spans="1:7" ht="13.5">
      <c r="A156" s="79"/>
      <c r="B156" s="140" t="s">
        <v>235</v>
      </c>
      <c r="C156" s="141"/>
      <c r="D156" s="141"/>
      <c r="E156" s="30">
        <v>0</v>
      </c>
      <c r="F156" s="142"/>
      <c r="G156" s="143"/>
    </row>
    <row r="157" spans="1:7" ht="13.5">
      <c r="A157" s="79"/>
      <c r="B157" s="140" t="s">
        <v>236</v>
      </c>
      <c r="C157" s="141"/>
      <c r="D157" s="141"/>
      <c r="E157" s="30">
        <v>108</v>
      </c>
      <c r="F157" s="142"/>
      <c r="G157" s="143">
        <v>0.9557522123893806</v>
      </c>
    </row>
    <row r="158" spans="1:7" ht="13.5">
      <c r="A158" s="79"/>
      <c r="B158" s="140" t="s">
        <v>237</v>
      </c>
      <c r="C158" s="141"/>
      <c r="D158" s="141"/>
      <c r="E158" s="30">
        <v>10</v>
      </c>
      <c r="F158" s="142"/>
      <c r="G158" s="143"/>
    </row>
    <row r="159" spans="1:7" ht="13.5">
      <c r="A159" s="79"/>
      <c r="B159" s="140" t="s">
        <v>238</v>
      </c>
      <c r="C159" s="141"/>
      <c r="D159" s="141"/>
      <c r="E159" s="30">
        <v>0</v>
      </c>
      <c r="F159" s="142"/>
      <c r="G159" s="143"/>
    </row>
    <row r="160" spans="1:7" ht="13.5">
      <c r="A160" s="79"/>
      <c r="B160" s="140" t="s">
        <v>239</v>
      </c>
      <c r="C160" s="141"/>
      <c r="D160" s="141"/>
      <c r="E160" s="30">
        <v>0</v>
      </c>
      <c r="F160" s="142"/>
      <c r="G160" s="143"/>
    </row>
    <row r="161" spans="1:7" ht="13.5">
      <c r="A161" s="79"/>
      <c r="B161" s="140" t="s">
        <v>183</v>
      </c>
      <c r="C161" s="141"/>
      <c r="D161" s="141"/>
      <c r="E161" s="30">
        <v>0</v>
      </c>
      <c r="F161" s="142"/>
      <c r="G161" s="143"/>
    </row>
    <row r="162" spans="1:7" ht="13.5">
      <c r="A162" s="79"/>
      <c r="B162" s="140" t="s">
        <v>149</v>
      </c>
      <c r="C162" s="141"/>
      <c r="D162" s="141"/>
      <c r="E162" s="30">
        <v>0</v>
      </c>
      <c r="F162" s="142"/>
      <c r="G162" s="143"/>
    </row>
    <row r="163" spans="1:7" ht="13.5">
      <c r="A163" s="79"/>
      <c r="B163" s="140" t="s">
        <v>240</v>
      </c>
      <c r="C163" s="141"/>
      <c r="D163" s="141"/>
      <c r="E163" s="30">
        <v>0</v>
      </c>
      <c r="F163" s="142"/>
      <c r="G163" s="143">
        <v>0</v>
      </c>
    </row>
    <row r="164" spans="1:7" ht="13.5">
      <c r="A164" s="79"/>
      <c r="B164" s="140" t="s">
        <v>241</v>
      </c>
      <c r="C164" s="141">
        <v>456</v>
      </c>
      <c r="D164" s="141">
        <v>723</v>
      </c>
      <c r="E164" s="30">
        <v>723</v>
      </c>
      <c r="F164" s="142">
        <v>1</v>
      </c>
      <c r="G164" s="143">
        <v>1.6174496644295302</v>
      </c>
    </row>
    <row r="165" spans="1:7" ht="13.5">
      <c r="A165" s="79"/>
      <c r="B165" s="140" t="s">
        <v>140</v>
      </c>
      <c r="C165" s="141"/>
      <c r="D165" s="141"/>
      <c r="E165" s="30">
        <v>216</v>
      </c>
      <c r="F165" s="142"/>
      <c r="G165" s="143">
        <v>1.0693069306930694</v>
      </c>
    </row>
    <row r="166" spans="1:7" ht="13.5">
      <c r="A166" s="79"/>
      <c r="B166" s="140" t="s">
        <v>141</v>
      </c>
      <c r="C166" s="141"/>
      <c r="D166" s="141"/>
      <c r="E166" s="30">
        <v>0</v>
      </c>
      <c r="F166" s="142"/>
      <c r="G166" s="143"/>
    </row>
    <row r="167" spans="1:7" ht="13.5">
      <c r="A167" s="79"/>
      <c r="B167" s="140" t="s">
        <v>142</v>
      </c>
      <c r="C167" s="141"/>
      <c r="D167" s="141"/>
      <c r="E167" s="30">
        <v>0</v>
      </c>
      <c r="F167" s="142"/>
      <c r="G167" s="143"/>
    </row>
    <row r="168" spans="1:7" ht="13.5">
      <c r="A168" s="79"/>
      <c r="B168" s="140" t="s">
        <v>242</v>
      </c>
      <c r="C168" s="141"/>
      <c r="D168" s="141"/>
      <c r="E168" s="30">
        <v>102</v>
      </c>
      <c r="F168" s="142"/>
      <c r="G168" s="143">
        <v>0.4975609756097561</v>
      </c>
    </row>
    <row r="169" spans="1:7" ht="13.5">
      <c r="A169" s="79"/>
      <c r="B169" s="140" t="s">
        <v>149</v>
      </c>
      <c r="C169" s="141"/>
      <c r="D169" s="141"/>
      <c r="E169" s="30">
        <v>0</v>
      </c>
      <c r="F169" s="142"/>
      <c r="G169" s="143"/>
    </row>
    <row r="170" spans="1:7" ht="13.5">
      <c r="A170" s="79"/>
      <c r="B170" s="140" t="s">
        <v>243</v>
      </c>
      <c r="C170" s="141"/>
      <c r="D170" s="141"/>
      <c r="E170" s="30">
        <v>405</v>
      </c>
      <c r="F170" s="142"/>
      <c r="G170" s="143">
        <v>10.125</v>
      </c>
    </row>
    <row r="171" spans="1:7" ht="13.5">
      <c r="A171" s="79"/>
      <c r="B171" s="140" t="s">
        <v>244</v>
      </c>
      <c r="C171" s="141">
        <v>450</v>
      </c>
      <c r="D171" s="141">
        <v>512</v>
      </c>
      <c r="E171" s="30">
        <v>512</v>
      </c>
      <c r="F171" s="142">
        <v>1</v>
      </c>
      <c r="G171" s="143">
        <v>1.1609977324263039</v>
      </c>
    </row>
    <row r="172" spans="1:7" ht="13.5">
      <c r="A172" s="79"/>
      <c r="B172" s="140" t="s">
        <v>140</v>
      </c>
      <c r="C172" s="141"/>
      <c r="D172" s="141"/>
      <c r="E172" s="30">
        <v>313</v>
      </c>
      <c r="F172" s="142"/>
      <c r="G172" s="143">
        <v>1.1465201465201464</v>
      </c>
    </row>
    <row r="173" spans="1:7" ht="13.5">
      <c r="A173" s="79"/>
      <c r="B173" s="140" t="s">
        <v>141</v>
      </c>
      <c r="C173" s="141"/>
      <c r="D173" s="141"/>
      <c r="E173" s="30">
        <v>0</v>
      </c>
      <c r="F173" s="142"/>
      <c r="G173" s="143">
        <v>0</v>
      </c>
    </row>
    <row r="174" spans="1:7" ht="13.5">
      <c r="A174" s="79"/>
      <c r="B174" s="140" t="s">
        <v>142</v>
      </c>
      <c r="C174" s="141"/>
      <c r="D174" s="141"/>
      <c r="E174" s="30">
        <v>0</v>
      </c>
      <c r="F174" s="142"/>
      <c r="G174" s="143"/>
    </row>
    <row r="175" spans="1:7" ht="13.5">
      <c r="A175" s="79"/>
      <c r="B175" s="140" t="s">
        <v>245</v>
      </c>
      <c r="C175" s="141"/>
      <c r="D175" s="141"/>
      <c r="E175" s="30">
        <v>199</v>
      </c>
      <c r="F175" s="142"/>
      <c r="G175" s="143">
        <v>1.1987951807228916</v>
      </c>
    </row>
    <row r="176" spans="1:7" ht="13.5">
      <c r="A176" s="79"/>
      <c r="B176" s="140" t="s">
        <v>246</v>
      </c>
      <c r="C176" s="141"/>
      <c r="D176" s="141"/>
      <c r="E176" s="30">
        <v>0</v>
      </c>
      <c r="F176" s="142"/>
      <c r="G176" s="143"/>
    </row>
    <row r="177" spans="1:7" ht="13.5">
      <c r="A177" s="79"/>
      <c r="B177" s="140" t="s">
        <v>247</v>
      </c>
      <c r="C177" s="141">
        <v>583</v>
      </c>
      <c r="D177" s="141">
        <v>666</v>
      </c>
      <c r="E177" s="30">
        <v>666</v>
      </c>
      <c r="F177" s="142">
        <v>1</v>
      </c>
      <c r="G177" s="143">
        <v>1.168421052631579</v>
      </c>
    </row>
    <row r="178" spans="1:7" ht="13.5">
      <c r="A178" s="79"/>
      <c r="B178" s="140" t="s">
        <v>140</v>
      </c>
      <c r="C178" s="141"/>
      <c r="D178" s="141"/>
      <c r="E178" s="30">
        <v>455</v>
      </c>
      <c r="F178" s="142"/>
      <c r="G178" s="143">
        <v>1.3</v>
      </c>
    </row>
    <row r="179" spans="1:7" ht="13.5">
      <c r="A179" s="144"/>
      <c r="B179" s="145" t="s">
        <v>141</v>
      </c>
      <c r="C179" s="141"/>
      <c r="D179" s="141"/>
      <c r="E179" s="30">
        <v>210</v>
      </c>
      <c r="F179" s="142"/>
      <c r="G179" s="143">
        <v>1</v>
      </c>
    </row>
    <row r="180" spans="1:7" ht="13.5">
      <c r="A180" s="144"/>
      <c r="B180" s="145" t="s">
        <v>142</v>
      </c>
      <c r="C180" s="141"/>
      <c r="D180" s="141"/>
      <c r="E180" s="30">
        <v>0</v>
      </c>
      <c r="F180" s="142"/>
      <c r="G180" s="143"/>
    </row>
    <row r="181" spans="1:7" ht="13.5">
      <c r="A181" s="144"/>
      <c r="B181" s="145" t="s">
        <v>248</v>
      </c>
      <c r="C181" s="141"/>
      <c r="D181" s="141"/>
      <c r="E181" s="30">
        <v>0</v>
      </c>
      <c r="F181" s="142"/>
      <c r="G181" s="143"/>
    </row>
    <row r="182" spans="1:7" ht="13.5">
      <c r="A182" s="79"/>
      <c r="B182" s="145" t="s">
        <v>249</v>
      </c>
      <c r="C182" s="141"/>
      <c r="D182" s="141"/>
      <c r="E182" s="30">
        <v>0</v>
      </c>
      <c r="F182" s="142"/>
      <c r="G182" s="143"/>
    </row>
    <row r="183" spans="1:7" ht="13.5">
      <c r="A183" s="79"/>
      <c r="B183" s="140" t="s">
        <v>149</v>
      </c>
      <c r="C183" s="141"/>
      <c r="D183" s="141"/>
      <c r="E183" s="30">
        <v>0</v>
      </c>
      <c r="F183" s="142"/>
      <c r="G183" s="143"/>
    </row>
    <row r="184" spans="1:7" ht="13.5">
      <c r="A184" s="79"/>
      <c r="B184" s="140" t="s">
        <v>250</v>
      </c>
      <c r="C184" s="141"/>
      <c r="D184" s="141"/>
      <c r="E184" s="30">
        <v>1</v>
      </c>
      <c r="F184" s="142"/>
      <c r="G184" s="143">
        <v>0.1</v>
      </c>
    </row>
    <row r="185" spans="1:7" ht="13.5">
      <c r="A185" s="79" t="s">
        <v>92</v>
      </c>
      <c r="B185" s="140" t="s">
        <v>14</v>
      </c>
      <c r="C185" s="141">
        <v>2415</v>
      </c>
      <c r="D185" s="141">
        <v>1260</v>
      </c>
      <c r="E185" s="30">
        <v>1260</v>
      </c>
      <c r="F185" s="142">
        <v>1</v>
      </c>
      <c r="G185" s="143">
        <v>0.5414697034808766</v>
      </c>
    </row>
    <row r="186" spans="1:7" ht="13.5">
      <c r="A186" s="79" t="s">
        <v>131</v>
      </c>
      <c r="B186" s="140" t="s">
        <v>16</v>
      </c>
      <c r="C186" s="141">
        <v>34717</v>
      </c>
      <c r="D186" s="141">
        <v>22252</v>
      </c>
      <c r="E186" s="107">
        <v>22252</v>
      </c>
      <c r="F186" s="142">
        <v>1</v>
      </c>
      <c r="G186" s="143">
        <v>0.5180546178381021</v>
      </c>
    </row>
    <row r="187" spans="1:7" ht="13.5">
      <c r="A187" s="79" t="s">
        <v>10</v>
      </c>
      <c r="B187" s="140" t="s">
        <v>252</v>
      </c>
      <c r="C187" s="141">
        <v>3375</v>
      </c>
      <c r="D187" s="141">
        <v>1976</v>
      </c>
      <c r="E187" s="107">
        <v>1976</v>
      </c>
      <c r="F187" s="142">
        <v>1</v>
      </c>
      <c r="G187" s="143">
        <v>0.5969788519637462</v>
      </c>
    </row>
    <row r="188" spans="1:7" ht="13.5">
      <c r="A188" s="79"/>
      <c r="B188" s="140" t="s">
        <v>253</v>
      </c>
      <c r="C188" s="141">
        <v>28675</v>
      </c>
      <c r="D188" s="141">
        <v>14404</v>
      </c>
      <c r="E188" s="107">
        <v>14404</v>
      </c>
      <c r="F188" s="142">
        <v>1</v>
      </c>
      <c r="G188" s="143">
        <v>0.5087595365922577</v>
      </c>
    </row>
    <row r="189" spans="1:7" ht="13.5">
      <c r="A189" s="79"/>
      <c r="B189" s="140" t="s">
        <v>254</v>
      </c>
      <c r="C189" s="141">
        <v>1000</v>
      </c>
      <c r="D189" s="141">
        <v>239</v>
      </c>
      <c r="E189" s="107">
        <v>239</v>
      </c>
      <c r="F189" s="142">
        <v>1</v>
      </c>
      <c r="G189" s="143">
        <v>0.04412850812407681</v>
      </c>
    </row>
    <row r="190" spans="1:7" ht="13.5">
      <c r="A190" s="79"/>
      <c r="B190" s="140" t="s">
        <v>255</v>
      </c>
      <c r="C190" s="141">
        <v>1000</v>
      </c>
      <c r="D190" s="141">
        <v>293</v>
      </c>
      <c r="E190" s="107">
        <v>293</v>
      </c>
      <c r="F190" s="142">
        <v>1</v>
      </c>
      <c r="G190" s="143">
        <v>0.05589469668065624</v>
      </c>
    </row>
    <row r="191" spans="1:7" ht="13.5">
      <c r="A191" s="79"/>
      <c r="B191" s="140" t="s">
        <v>256</v>
      </c>
      <c r="C191" s="141">
        <v>636</v>
      </c>
      <c r="D191" s="141">
        <v>827</v>
      </c>
      <c r="E191" s="107">
        <v>827</v>
      </c>
      <c r="F191" s="142">
        <v>1</v>
      </c>
      <c r="G191" s="143">
        <v>1.3274478330658106</v>
      </c>
    </row>
    <row r="192" spans="1:7" ht="13.5">
      <c r="A192" s="79"/>
      <c r="B192" s="27" t="s">
        <v>257</v>
      </c>
      <c r="C192" s="141"/>
      <c r="D192" s="141"/>
      <c r="E192" s="107"/>
      <c r="F192" s="142"/>
      <c r="G192" s="143"/>
    </row>
    <row r="193" spans="1:7" ht="13.5">
      <c r="A193" s="79" t="s">
        <v>133</v>
      </c>
      <c r="B193" s="140" t="s">
        <v>18</v>
      </c>
      <c r="C193" s="141">
        <v>33965</v>
      </c>
      <c r="D193" s="141">
        <v>33898</v>
      </c>
      <c r="E193" s="30">
        <v>33898</v>
      </c>
      <c r="F193" s="142">
        <v>1</v>
      </c>
      <c r="G193" s="143">
        <v>1.0601738912866705</v>
      </c>
    </row>
    <row r="194" spans="1:7" ht="13.5">
      <c r="A194" s="79"/>
      <c r="B194" s="140" t="s">
        <v>259</v>
      </c>
      <c r="C194" s="141">
        <v>1065</v>
      </c>
      <c r="D194" s="141">
        <v>915</v>
      </c>
      <c r="E194" s="30">
        <v>915</v>
      </c>
      <c r="F194" s="142">
        <v>1</v>
      </c>
      <c r="G194" s="143">
        <v>0.8789625360230547</v>
      </c>
    </row>
    <row r="195" spans="1:7" ht="13.5">
      <c r="A195" s="79"/>
      <c r="B195" s="140" t="s">
        <v>140</v>
      </c>
      <c r="C195" s="141"/>
      <c r="D195" s="141"/>
      <c r="E195" s="30">
        <v>885</v>
      </c>
      <c r="F195" s="142"/>
      <c r="G195" s="143">
        <v>1.2343096234309623</v>
      </c>
    </row>
    <row r="196" spans="1:7" ht="13.5">
      <c r="A196" s="79"/>
      <c r="B196" s="140" t="s">
        <v>141</v>
      </c>
      <c r="C196" s="141"/>
      <c r="D196" s="141"/>
      <c r="E196" s="30">
        <v>0</v>
      </c>
      <c r="F196" s="142"/>
      <c r="G196" s="143"/>
    </row>
    <row r="197" spans="1:7" ht="13.5">
      <c r="A197" s="79"/>
      <c r="B197" s="140" t="s">
        <v>142</v>
      </c>
      <c r="C197" s="141"/>
      <c r="D197" s="141"/>
      <c r="E197" s="30">
        <v>0</v>
      </c>
      <c r="F197" s="142"/>
      <c r="G197" s="143"/>
    </row>
    <row r="198" spans="1:7" ht="13.5">
      <c r="A198" s="79"/>
      <c r="B198" s="140" t="s">
        <v>260</v>
      </c>
      <c r="C198" s="141"/>
      <c r="D198" s="141"/>
      <c r="E198" s="30">
        <v>30</v>
      </c>
      <c r="F198" s="142"/>
      <c r="G198" s="143">
        <v>0.09259259259259259</v>
      </c>
    </row>
    <row r="199" spans="1:7" ht="13.5">
      <c r="A199" s="79"/>
      <c r="B199" s="140" t="s">
        <v>261</v>
      </c>
      <c r="C199" s="141">
        <v>14095</v>
      </c>
      <c r="D199" s="141">
        <v>18156</v>
      </c>
      <c r="E199" s="30">
        <v>18156</v>
      </c>
      <c r="F199" s="142">
        <v>1</v>
      </c>
      <c r="G199" s="143">
        <v>1.3693340372577116</v>
      </c>
    </row>
    <row r="200" spans="1:7" ht="13.5">
      <c r="A200" s="79"/>
      <c r="B200" s="140" t="s">
        <v>262</v>
      </c>
      <c r="C200" s="141"/>
      <c r="D200" s="141"/>
      <c r="E200" s="30">
        <v>450</v>
      </c>
      <c r="F200" s="142"/>
      <c r="G200" s="143">
        <v>0.9761388286334056</v>
      </c>
    </row>
    <row r="201" spans="1:7" ht="13.5">
      <c r="A201" s="79"/>
      <c r="B201" s="140" t="s">
        <v>263</v>
      </c>
      <c r="C201" s="141"/>
      <c r="D201" s="141"/>
      <c r="E201" s="30">
        <v>404</v>
      </c>
      <c r="F201" s="142"/>
      <c r="G201" s="143">
        <v>1.2242424242424241</v>
      </c>
    </row>
    <row r="202" spans="1:7" ht="13.5">
      <c r="A202" s="79"/>
      <c r="B202" s="140" t="s">
        <v>264</v>
      </c>
      <c r="C202" s="141"/>
      <c r="D202" s="141"/>
      <c r="E202" s="30">
        <v>3947</v>
      </c>
      <c r="F202" s="142"/>
      <c r="G202" s="143">
        <v>1.0017766497461928</v>
      </c>
    </row>
    <row r="203" spans="1:7" ht="13.5">
      <c r="A203" s="79"/>
      <c r="B203" s="140" t="s">
        <v>265</v>
      </c>
      <c r="C203" s="141"/>
      <c r="D203" s="141"/>
      <c r="E203" s="30">
        <v>13053</v>
      </c>
      <c r="F203" s="142"/>
      <c r="G203" s="143">
        <v>1.7339266737513284</v>
      </c>
    </row>
    <row r="204" spans="1:7" ht="13.5">
      <c r="A204" s="79"/>
      <c r="B204" s="140" t="s">
        <v>266</v>
      </c>
      <c r="C204" s="141"/>
      <c r="D204" s="141"/>
      <c r="E204" s="30">
        <v>0</v>
      </c>
      <c r="F204" s="142"/>
      <c r="G204" s="143">
        <v>0</v>
      </c>
    </row>
    <row r="205" spans="1:7" ht="13.5">
      <c r="A205" s="79"/>
      <c r="B205" s="140" t="s">
        <v>267</v>
      </c>
      <c r="C205" s="141"/>
      <c r="D205" s="141"/>
      <c r="E205" s="30">
        <v>0</v>
      </c>
      <c r="F205" s="142"/>
      <c r="G205" s="143"/>
    </row>
    <row r="206" spans="1:7" ht="13.5">
      <c r="A206" s="79"/>
      <c r="B206" s="140" t="s">
        <v>268</v>
      </c>
      <c r="C206" s="141"/>
      <c r="D206" s="141"/>
      <c r="E206" s="30">
        <v>0</v>
      </c>
      <c r="F206" s="142"/>
      <c r="G206" s="143"/>
    </row>
    <row r="207" spans="1:8" ht="13.5">
      <c r="A207" s="79"/>
      <c r="B207" s="140" t="s">
        <v>269</v>
      </c>
      <c r="C207" s="141"/>
      <c r="D207" s="141"/>
      <c r="E207" s="30">
        <v>302</v>
      </c>
      <c r="F207" s="142"/>
      <c r="G207" s="143"/>
      <c r="H207" s="101"/>
    </row>
    <row r="208" spans="1:8" ht="13.5">
      <c r="A208" s="79"/>
      <c r="B208" s="140" t="s">
        <v>270</v>
      </c>
      <c r="C208" s="141">
        <v>14870</v>
      </c>
      <c r="D208" s="141">
        <v>10162</v>
      </c>
      <c r="E208" s="30">
        <v>10162</v>
      </c>
      <c r="F208" s="142">
        <v>1</v>
      </c>
      <c r="G208" s="143">
        <v>0.7176046889343973</v>
      </c>
      <c r="H208" s="101"/>
    </row>
    <row r="209" spans="1:8" ht="13.5">
      <c r="A209" s="79"/>
      <c r="B209" s="140" t="s">
        <v>271</v>
      </c>
      <c r="C209" s="141"/>
      <c r="D209" s="141"/>
      <c r="E209" s="30">
        <v>0</v>
      </c>
      <c r="F209" s="142"/>
      <c r="G209" s="143"/>
      <c r="H209" s="146"/>
    </row>
    <row r="210" spans="1:8" ht="13.5">
      <c r="A210" s="79"/>
      <c r="B210" s="140" t="s">
        <v>272</v>
      </c>
      <c r="C210" s="141"/>
      <c r="D210" s="141"/>
      <c r="E210" s="30">
        <v>7809</v>
      </c>
      <c r="F210" s="142"/>
      <c r="G210" s="143">
        <v>0.8594541052168171</v>
      </c>
      <c r="H210" s="146"/>
    </row>
    <row r="211" spans="1:8" ht="13.5">
      <c r="A211" s="79"/>
      <c r="B211" s="140" t="s">
        <v>273</v>
      </c>
      <c r="C211" s="141"/>
      <c r="D211" s="141"/>
      <c r="E211" s="30">
        <v>2336</v>
      </c>
      <c r="F211" s="142"/>
      <c r="G211" s="143">
        <v>0.46120434353405726</v>
      </c>
      <c r="H211" s="146"/>
    </row>
    <row r="212" spans="1:8" ht="13.5">
      <c r="A212" s="79"/>
      <c r="B212" s="140" t="s">
        <v>274</v>
      </c>
      <c r="C212" s="141"/>
      <c r="D212" s="141"/>
      <c r="E212" s="30">
        <v>17</v>
      </c>
      <c r="F212" s="142"/>
      <c r="G212" s="143">
        <v>1.7</v>
      </c>
      <c r="H212" s="146"/>
    </row>
    <row r="213" spans="1:8" ht="13.5">
      <c r="A213" s="79"/>
      <c r="B213" s="140" t="s">
        <v>275</v>
      </c>
      <c r="C213" s="141"/>
      <c r="D213" s="141"/>
      <c r="E213" s="30">
        <v>0</v>
      </c>
      <c r="F213" s="142"/>
      <c r="G213" s="143"/>
      <c r="H213" s="146"/>
    </row>
    <row r="214" spans="1:8" ht="13.5">
      <c r="A214" s="79"/>
      <c r="B214" s="140" t="s">
        <v>276</v>
      </c>
      <c r="C214" s="141"/>
      <c r="D214" s="141"/>
      <c r="E214" s="30">
        <v>0</v>
      </c>
      <c r="F214" s="142"/>
      <c r="G214" s="143"/>
      <c r="H214" s="146"/>
    </row>
    <row r="215" spans="1:8" ht="13.5">
      <c r="A215" s="79"/>
      <c r="B215" s="140" t="s">
        <v>277</v>
      </c>
      <c r="C215" s="141"/>
      <c r="D215" s="141"/>
      <c r="E215" s="30">
        <v>0</v>
      </c>
      <c r="F215" s="142"/>
      <c r="G215" s="143"/>
      <c r="H215" s="146"/>
    </row>
    <row r="216" spans="1:8" ht="13.5">
      <c r="A216" s="79"/>
      <c r="B216" s="140" t="s">
        <v>278</v>
      </c>
      <c r="C216" s="141"/>
      <c r="D216" s="141"/>
      <c r="E216" s="30">
        <v>0</v>
      </c>
      <c r="F216" s="142"/>
      <c r="G216" s="143"/>
      <c r="H216" s="146"/>
    </row>
    <row r="217" spans="1:8" ht="13.5">
      <c r="A217" s="79"/>
      <c r="B217" s="140" t="s">
        <v>279</v>
      </c>
      <c r="C217" s="141"/>
      <c r="D217" s="141"/>
      <c r="E217" s="30">
        <v>0</v>
      </c>
      <c r="F217" s="142"/>
      <c r="G217" s="143"/>
      <c r="H217" s="146"/>
    </row>
    <row r="218" spans="1:8" ht="13.5">
      <c r="A218" s="79"/>
      <c r="B218" s="140" t="s">
        <v>280</v>
      </c>
      <c r="C218" s="141"/>
      <c r="D218" s="141"/>
      <c r="E218" s="30">
        <v>0</v>
      </c>
      <c r="F218" s="142"/>
      <c r="G218" s="143"/>
      <c r="H218" s="101"/>
    </row>
    <row r="219" spans="1:7" ht="13.5">
      <c r="A219" s="79"/>
      <c r="B219" s="140" t="s">
        <v>281</v>
      </c>
      <c r="C219" s="141"/>
      <c r="D219" s="141"/>
      <c r="E219" s="30">
        <v>0</v>
      </c>
      <c r="F219" s="142"/>
      <c r="G219" s="143"/>
    </row>
    <row r="220" spans="1:7" ht="13.5">
      <c r="A220" s="79"/>
      <c r="B220" s="140" t="s">
        <v>282</v>
      </c>
      <c r="C220" s="141"/>
      <c r="D220" s="141"/>
      <c r="E220" s="30">
        <v>0</v>
      </c>
      <c r="F220" s="142"/>
      <c r="G220" s="143"/>
    </row>
    <row r="221" spans="1:7" ht="13.5">
      <c r="A221" s="79"/>
      <c r="B221" s="140" t="s">
        <v>283</v>
      </c>
      <c r="C221" s="141"/>
      <c r="D221" s="141"/>
      <c r="E221" s="30">
        <v>0</v>
      </c>
      <c r="F221" s="142"/>
      <c r="G221" s="143"/>
    </row>
    <row r="222" spans="1:7" ht="13.5">
      <c r="A222" s="79"/>
      <c r="B222" s="140" t="s">
        <v>284</v>
      </c>
      <c r="C222" s="141"/>
      <c r="D222" s="141"/>
      <c r="E222" s="30">
        <v>0</v>
      </c>
      <c r="F222" s="142"/>
      <c r="G222" s="143"/>
    </row>
    <row r="223" spans="1:7" ht="13.5">
      <c r="A223" s="79"/>
      <c r="B223" s="140" t="s">
        <v>285</v>
      </c>
      <c r="C223" s="141"/>
      <c r="D223" s="141"/>
      <c r="E223" s="30">
        <v>0</v>
      </c>
      <c r="F223" s="142"/>
      <c r="G223" s="143"/>
    </row>
    <row r="224" spans="1:7" ht="13.5">
      <c r="A224" s="79"/>
      <c r="B224" s="140" t="s">
        <v>286</v>
      </c>
      <c r="C224" s="141"/>
      <c r="D224" s="141"/>
      <c r="E224" s="30">
        <v>0</v>
      </c>
      <c r="F224" s="142"/>
      <c r="G224" s="143"/>
    </row>
    <row r="225" spans="1:7" ht="13.5">
      <c r="A225" s="79"/>
      <c r="B225" s="140" t="s">
        <v>287</v>
      </c>
      <c r="C225" s="141"/>
      <c r="D225" s="141"/>
      <c r="E225" s="30">
        <v>0</v>
      </c>
      <c r="F225" s="142"/>
      <c r="G225" s="143"/>
    </row>
    <row r="226" spans="1:7" ht="13.5">
      <c r="A226" s="79"/>
      <c r="B226" s="140" t="s">
        <v>288</v>
      </c>
      <c r="C226" s="141"/>
      <c r="D226" s="141"/>
      <c r="E226" s="30">
        <v>0</v>
      </c>
      <c r="F226" s="142"/>
      <c r="G226" s="143"/>
    </row>
    <row r="227" spans="1:7" ht="13.5">
      <c r="A227" s="79"/>
      <c r="B227" s="140" t="s">
        <v>289</v>
      </c>
      <c r="C227" s="141"/>
      <c r="D227" s="141"/>
      <c r="E227" s="30">
        <v>0</v>
      </c>
      <c r="F227" s="142"/>
      <c r="G227" s="143"/>
    </row>
    <row r="228" spans="1:7" ht="13.5">
      <c r="A228" s="79"/>
      <c r="B228" s="140" t="s">
        <v>290</v>
      </c>
      <c r="C228" s="141"/>
      <c r="D228" s="141"/>
      <c r="E228" s="30">
        <v>0</v>
      </c>
      <c r="F228" s="142"/>
      <c r="G228" s="143"/>
    </row>
    <row r="229" spans="1:7" ht="13.5">
      <c r="A229" s="79"/>
      <c r="B229" s="140" t="s">
        <v>291</v>
      </c>
      <c r="C229" s="141">
        <v>1200</v>
      </c>
      <c r="D229" s="141">
        <v>1048</v>
      </c>
      <c r="E229" s="30">
        <v>1048</v>
      </c>
      <c r="F229" s="142">
        <v>1</v>
      </c>
      <c r="G229" s="143">
        <v>0.916083916083916</v>
      </c>
    </row>
    <row r="230" spans="1:7" ht="13.5">
      <c r="A230" s="79"/>
      <c r="B230" s="140" t="s">
        <v>292</v>
      </c>
      <c r="C230" s="141"/>
      <c r="D230" s="141"/>
      <c r="E230" s="30">
        <v>1048</v>
      </c>
      <c r="F230" s="142"/>
      <c r="G230" s="143">
        <v>0.916083916083916</v>
      </c>
    </row>
    <row r="231" spans="1:7" ht="13.5">
      <c r="A231" s="79"/>
      <c r="B231" s="140" t="s">
        <v>293</v>
      </c>
      <c r="C231" s="141"/>
      <c r="D231" s="141"/>
      <c r="E231" s="30">
        <v>0</v>
      </c>
      <c r="F231" s="142"/>
      <c r="G231" s="143"/>
    </row>
    <row r="232" spans="1:7" ht="13.5">
      <c r="A232" s="79"/>
      <c r="B232" s="140" t="s">
        <v>294</v>
      </c>
      <c r="C232" s="141"/>
      <c r="D232" s="141"/>
      <c r="E232" s="30">
        <v>0</v>
      </c>
      <c r="F232" s="142"/>
      <c r="G232" s="143"/>
    </row>
    <row r="233" spans="1:7" ht="13.5">
      <c r="A233" s="79"/>
      <c r="B233" s="140" t="s">
        <v>295</v>
      </c>
      <c r="C233" s="141">
        <v>815</v>
      </c>
      <c r="D233" s="141">
        <v>1669</v>
      </c>
      <c r="E233" s="30">
        <v>1669</v>
      </c>
      <c r="F233" s="142">
        <v>1</v>
      </c>
      <c r="G233" s="143">
        <v>2.145244215938303</v>
      </c>
    </row>
    <row r="234" spans="1:7" ht="13.5">
      <c r="A234" s="79"/>
      <c r="B234" s="140" t="s">
        <v>296</v>
      </c>
      <c r="C234" s="141"/>
      <c r="D234" s="141"/>
      <c r="E234" s="30">
        <v>0</v>
      </c>
      <c r="F234" s="142"/>
      <c r="G234" s="143"/>
    </row>
    <row r="235" spans="1:7" ht="13.5">
      <c r="A235" s="79"/>
      <c r="B235" s="140" t="s">
        <v>297</v>
      </c>
      <c r="C235" s="141"/>
      <c r="D235" s="141"/>
      <c r="E235" s="30">
        <v>869</v>
      </c>
      <c r="F235" s="142"/>
      <c r="G235" s="143">
        <v>1.1169665809768639</v>
      </c>
    </row>
    <row r="236" spans="1:7" ht="13.5">
      <c r="A236" s="79"/>
      <c r="B236" s="140" t="s">
        <v>298</v>
      </c>
      <c r="C236" s="141"/>
      <c r="D236" s="141"/>
      <c r="E236" s="30">
        <v>0</v>
      </c>
      <c r="F236" s="142"/>
      <c r="G236" s="143"/>
    </row>
    <row r="237" spans="1:7" ht="13.5">
      <c r="A237" s="79"/>
      <c r="B237" s="140" t="s">
        <v>299</v>
      </c>
      <c r="C237" s="141"/>
      <c r="D237" s="141"/>
      <c r="E237" s="30">
        <v>0</v>
      </c>
      <c r="F237" s="142"/>
      <c r="G237" s="143"/>
    </row>
    <row r="238" spans="1:7" ht="13.5">
      <c r="A238" s="79"/>
      <c r="B238" s="140" t="s">
        <v>300</v>
      </c>
      <c r="C238" s="141"/>
      <c r="D238" s="141"/>
      <c r="E238" s="30">
        <v>800</v>
      </c>
      <c r="F238" s="142"/>
      <c r="G238" s="143"/>
    </row>
    <row r="239" spans="1:7" ht="13.5">
      <c r="A239" s="79"/>
      <c r="B239" s="140" t="s">
        <v>301</v>
      </c>
      <c r="C239" s="141">
        <v>1520</v>
      </c>
      <c r="D239" s="141">
        <v>1375</v>
      </c>
      <c r="E239" s="30">
        <v>1375</v>
      </c>
      <c r="F239" s="142">
        <v>1</v>
      </c>
      <c r="G239" s="143">
        <v>1.1097659402744149</v>
      </c>
    </row>
    <row r="240" spans="1:7" ht="13.5">
      <c r="A240" s="79"/>
      <c r="B240" s="140" t="s">
        <v>302</v>
      </c>
      <c r="C240" s="141"/>
      <c r="D240" s="141"/>
      <c r="E240" s="30">
        <v>0</v>
      </c>
      <c r="F240" s="142"/>
      <c r="G240" s="143"/>
    </row>
    <row r="241" spans="1:7" ht="13.5">
      <c r="A241" s="79"/>
      <c r="B241" s="140" t="s">
        <v>303</v>
      </c>
      <c r="C241" s="141"/>
      <c r="D241" s="141"/>
      <c r="E241" s="30">
        <v>0</v>
      </c>
      <c r="F241" s="142"/>
      <c r="G241" s="143"/>
    </row>
    <row r="242" spans="1:7" ht="13.5">
      <c r="A242" s="79"/>
      <c r="B242" s="140" t="s">
        <v>304</v>
      </c>
      <c r="C242" s="141"/>
      <c r="D242" s="141"/>
      <c r="E242" s="30">
        <v>300</v>
      </c>
      <c r="F242" s="142"/>
      <c r="G242" s="143"/>
    </row>
    <row r="243" spans="1:7" ht="13.5">
      <c r="A243" s="79"/>
      <c r="B243" s="140" t="s">
        <v>305</v>
      </c>
      <c r="C243" s="141"/>
      <c r="D243" s="141"/>
      <c r="E243" s="30">
        <v>0</v>
      </c>
      <c r="F243" s="142"/>
      <c r="G243" s="143">
        <v>0</v>
      </c>
    </row>
    <row r="244" spans="1:7" ht="13.5">
      <c r="A244" s="79"/>
      <c r="B244" s="140" t="s">
        <v>306</v>
      </c>
      <c r="C244" s="141"/>
      <c r="D244" s="141"/>
      <c r="E244" s="30">
        <v>0</v>
      </c>
      <c r="F244" s="142"/>
      <c r="G244" s="143"/>
    </row>
    <row r="245" spans="1:7" ht="13.5">
      <c r="A245" s="79"/>
      <c r="B245" s="140" t="s">
        <v>307</v>
      </c>
      <c r="C245" s="141"/>
      <c r="D245" s="141"/>
      <c r="E245" s="30">
        <v>1075</v>
      </c>
      <c r="F245" s="142"/>
      <c r="G245" s="143">
        <v>1.6823161189358373</v>
      </c>
    </row>
    <row r="246" spans="1:7" ht="13.5">
      <c r="A246" s="79"/>
      <c r="B246" s="140" t="s">
        <v>308</v>
      </c>
      <c r="C246" s="141">
        <v>400</v>
      </c>
      <c r="D246" s="141">
        <v>573</v>
      </c>
      <c r="E246" s="30">
        <v>573</v>
      </c>
      <c r="F246" s="142">
        <v>1</v>
      </c>
      <c r="G246" s="143">
        <v>1.6278409090909092</v>
      </c>
    </row>
    <row r="247" spans="1:7" ht="13.5">
      <c r="A247" s="79"/>
      <c r="B247" s="140" t="s">
        <v>309</v>
      </c>
      <c r="C247" s="141"/>
      <c r="D247" s="141"/>
      <c r="E247" s="30">
        <v>573</v>
      </c>
      <c r="F247" s="142"/>
      <c r="G247" s="143">
        <v>1.6278409090909092</v>
      </c>
    </row>
    <row r="248" spans="1:7" ht="13.5">
      <c r="A248" s="79" t="s">
        <v>310</v>
      </c>
      <c r="B248" s="140" t="s">
        <v>20</v>
      </c>
      <c r="C248" s="141">
        <v>1545</v>
      </c>
      <c r="D248" s="141">
        <v>2238</v>
      </c>
      <c r="E248" s="30">
        <v>2238</v>
      </c>
      <c r="F248" s="142">
        <v>1</v>
      </c>
      <c r="G248" s="143">
        <v>1.4762532981530343</v>
      </c>
    </row>
    <row r="249" spans="1:7" ht="13.5">
      <c r="A249" s="79"/>
      <c r="B249" s="140" t="s">
        <v>311</v>
      </c>
      <c r="C249" s="141">
        <v>320</v>
      </c>
      <c r="D249" s="141">
        <v>360</v>
      </c>
      <c r="E249" s="30">
        <v>360</v>
      </c>
      <c r="F249" s="142">
        <v>1</v>
      </c>
      <c r="G249" s="143">
        <v>1.1464968152866242</v>
      </c>
    </row>
    <row r="250" spans="1:7" ht="13.5">
      <c r="A250" s="79"/>
      <c r="B250" s="140" t="s">
        <v>140</v>
      </c>
      <c r="C250" s="141"/>
      <c r="D250" s="141"/>
      <c r="E250" s="30">
        <v>360</v>
      </c>
      <c r="F250" s="142"/>
      <c r="G250" s="143">
        <v>1.1464968152866242</v>
      </c>
    </row>
    <row r="251" spans="1:7" ht="13.5">
      <c r="A251" s="79"/>
      <c r="B251" s="140" t="s">
        <v>141</v>
      </c>
      <c r="C251" s="141"/>
      <c r="D251" s="141"/>
      <c r="E251" s="30">
        <v>0</v>
      </c>
      <c r="F251" s="142"/>
      <c r="G251" s="143"/>
    </row>
    <row r="252" spans="1:7" ht="13.5">
      <c r="A252" s="79"/>
      <c r="B252" s="140" t="s">
        <v>142</v>
      </c>
      <c r="C252" s="141"/>
      <c r="D252" s="141"/>
      <c r="E252" s="30">
        <v>0</v>
      </c>
      <c r="F252" s="142"/>
      <c r="G252" s="143"/>
    </row>
    <row r="253" spans="1:7" ht="13.5">
      <c r="A253" s="79"/>
      <c r="B253" s="140" t="s">
        <v>312</v>
      </c>
      <c r="C253" s="141"/>
      <c r="D253" s="141"/>
      <c r="E253" s="30">
        <v>0</v>
      </c>
      <c r="F253" s="142"/>
      <c r="G253" s="143"/>
    </row>
    <row r="254" spans="1:7" ht="13.5">
      <c r="A254" s="79"/>
      <c r="B254" s="140" t="s">
        <v>313</v>
      </c>
      <c r="C254" s="141"/>
      <c r="D254" s="141"/>
      <c r="E254" s="30">
        <v>0</v>
      </c>
      <c r="F254" s="142"/>
      <c r="G254" s="143"/>
    </row>
    <row r="255" spans="1:7" ht="13.5">
      <c r="A255" s="79"/>
      <c r="B255" s="140" t="s">
        <v>314</v>
      </c>
      <c r="C255" s="141"/>
      <c r="D255" s="141"/>
      <c r="E255" s="30">
        <v>0</v>
      </c>
      <c r="F255" s="142"/>
      <c r="G255" s="143"/>
    </row>
    <row r="256" spans="1:7" ht="13.5">
      <c r="A256" s="79"/>
      <c r="B256" s="140" t="s">
        <v>315</v>
      </c>
      <c r="C256" s="141"/>
      <c r="D256" s="141"/>
      <c r="E256" s="30">
        <v>0</v>
      </c>
      <c r="F256" s="142"/>
      <c r="G256" s="143"/>
    </row>
    <row r="257" spans="1:7" ht="13.5">
      <c r="A257" s="79"/>
      <c r="B257" s="140" t="s">
        <v>316</v>
      </c>
      <c r="C257" s="141"/>
      <c r="D257" s="141"/>
      <c r="E257" s="30">
        <v>0</v>
      </c>
      <c r="F257" s="142"/>
      <c r="G257" s="143"/>
    </row>
    <row r="258" spans="1:7" ht="13.5">
      <c r="A258" s="79"/>
      <c r="B258" s="140" t="s">
        <v>317</v>
      </c>
      <c r="C258" s="141"/>
      <c r="D258" s="141"/>
      <c r="E258" s="30">
        <v>0</v>
      </c>
      <c r="F258" s="142"/>
      <c r="G258" s="143"/>
    </row>
    <row r="259" spans="1:7" ht="13.5">
      <c r="A259" s="79"/>
      <c r="B259" s="140" t="s">
        <v>318</v>
      </c>
      <c r="C259" s="141"/>
      <c r="D259" s="141"/>
      <c r="E259" s="30">
        <v>0</v>
      </c>
      <c r="F259" s="142"/>
      <c r="G259" s="143"/>
    </row>
    <row r="260" spans="1:7" ht="13.5">
      <c r="A260" s="79"/>
      <c r="B260" s="140" t="s">
        <v>319</v>
      </c>
      <c r="C260" s="141"/>
      <c r="D260" s="141"/>
      <c r="E260" s="30">
        <v>0</v>
      </c>
      <c r="F260" s="142"/>
      <c r="G260" s="143"/>
    </row>
    <row r="261" spans="1:7" ht="13.5">
      <c r="A261" s="79"/>
      <c r="B261" s="140" t="s">
        <v>320</v>
      </c>
      <c r="C261" s="141"/>
      <c r="D261" s="141"/>
      <c r="E261" s="30">
        <v>0</v>
      </c>
      <c r="F261" s="142"/>
      <c r="G261" s="143"/>
    </row>
    <row r="262" spans="1:7" ht="13.5">
      <c r="A262" s="79"/>
      <c r="B262" s="140" t="s">
        <v>321</v>
      </c>
      <c r="C262" s="141"/>
      <c r="D262" s="141"/>
      <c r="E262" s="30">
        <v>0</v>
      </c>
      <c r="F262" s="142"/>
      <c r="G262" s="143"/>
    </row>
    <row r="263" spans="1:7" ht="13.5">
      <c r="A263" s="79"/>
      <c r="B263" s="140" t="s">
        <v>322</v>
      </c>
      <c r="C263" s="141">
        <v>505</v>
      </c>
      <c r="D263" s="141">
        <v>424</v>
      </c>
      <c r="E263" s="30">
        <v>424</v>
      </c>
      <c r="F263" s="142">
        <v>1</v>
      </c>
      <c r="G263" s="143">
        <v>0.8582995951417004</v>
      </c>
    </row>
    <row r="264" spans="1:7" ht="13.5">
      <c r="A264" s="79"/>
      <c r="B264" s="140" t="s">
        <v>314</v>
      </c>
      <c r="C264" s="141"/>
      <c r="D264" s="141"/>
      <c r="E264" s="30">
        <v>424</v>
      </c>
      <c r="F264" s="142"/>
      <c r="G264" s="143">
        <v>1.0761421319796953</v>
      </c>
    </row>
    <row r="265" spans="1:7" ht="13.5">
      <c r="A265" s="79"/>
      <c r="B265" s="140" t="s">
        <v>323</v>
      </c>
      <c r="C265" s="141"/>
      <c r="D265" s="141"/>
      <c r="E265" s="30">
        <v>0</v>
      </c>
      <c r="F265" s="142"/>
      <c r="G265" s="143">
        <v>0</v>
      </c>
    </row>
    <row r="266" spans="1:7" ht="13.5">
      <c r="A266" s="79"/>
      <c r="B266" s="140" t="s">
        <v>324</v>
      </c>
      <c r="C266" s="141"/>
      <c r="D266" s="141"/>
      <c r="E266" s="30">
        <v>0</v>
      </c>
      <c r="F266" s="142"/>
      <c r="G266" s="143"/>
    </row>
    <row r="267" spans="1:7" ht="13.5">
      <c r="A267" s="79"/>
      <c r="B267" s="140" t="s">
        <v>325</v>
      </c>
      <c r="C267" s="141"/>
      <c r="D267" s="141"/>
      <c r="E267" s="30">
        <v>0</v>
      </c>
      <c r="F267" s="142"/>
      <c r="G267" s="143"/>
    </row>
    <row r="268" spans="1:7" ht="13.5">
      <c r="A268" s="79"/>
      <c r="B268" s="140" t="s">
        <v>326</v>
      </c>
      <c r="C268" s="141"/>
      <c r="D268" s="141"/>
      <c r="E268" s="30">
        <v>0</v>
      </c>
      <c r="F268" s="142"/>
      <c r="G268" s="143"/>
    </row>
    <row r="269" spans="1:7" ht="13.5">
      <c r="A269" s="79"/>
      <c r="B269" s="140" t="s">
        <v>327</v>
      </c>
      <c r="C269" s="141">
        <v>65</v>
      </c>
      <c r="D269" s="141">
        <v>180</v>
      </c>
      <c r="E269" s="30">
        <v>180</v>
      </c>
      <c r="F269" s="142">
        <v>1</v>
      </c>
      <c r="G269" s="143">
        <v>1.4754098360655739</v>
      </c>
    </row>
    <row r="270" spans="1:7" ht="13.5">
      <c r="A270" s="79"/>
      <c r="B270" s="140" t="s">
        <v>314</v>
      </c>
      <c r="C270" s="141"/>
      <c r="D270" s="141"/>
      <c r="E270" s="30">
        <v>0</v>
      </c>
      <c r="F270" s="142"/>
      <c r="G270" s="143"/>
    </row>
    <row r="271" spans="1:7" ht="13.5">
      <c r="A271" s="79"/>
      <c r="B271" s="140" t="s">
        <v>328</v>
      </c>
      <c r="C271" s="141"/>
      <c r="D271" s="141"/>
      <c r="E271" s="30">
        <v>104</v>
      </c>
      <c r="F271" s="142"/>
      <c r="G271" s="143">
        <v>0.9285714285714286</v>
      </c>
    </row>
    <row r="272" spans="1:7" ht="13.5">
      <c r="A272" s="79"/>
      <c r="B272" s="140" t="s">
        <v>329</v>
      </c>
      <c r="C272" s="141"/>
      <c r="D272" s="141"/>
      <c r="E272" s="30">
        <v>76</v>
      </c>
      <c r="F272" s="142"/>
      <c r="G272" s="143"/>
    </row>
    <row r="273" spans="1:7" ht="13.5">
      <c r="A273" s="79"/>
      <c r="B273" s="140" t="s">
        <v>330</v>
      </c>
      <c r="C273" s="141"/>
      <c r="D273" s="141"/>
      <c r="E273" s="30">
        <v>0</v>
      </c>
      <c r="F273" s="142"/>
      <c r="G273" s="143"/>
    </row>
    <row r="274" spans="1:7" ht="13.5">
      <c r="A274" s="79"/>
      <c r="B274" s="140" t="s">
        <v>331</v>
      </c>
      <c r="C274" s="141"/>
      <c r="D274" s="141"/>
      <c r="E274" s="30">
        <v>0</v>
      </c>
      <c r="F274" s="142"/>
      <c r="G274" s="143">
        <v>0</v>
      </c>
    </row>
    <row r="275" spans="1:7" ht="13.5">
      <c r="A275" s="79"/>
      <c r="B275" s="140" t="s">
        <v>332</v>
      </c>
      <c r="C275" s="141"/>
      <c r="D275" s="141"/>
      <c r="E275" s="30">
        <v>0</v>
      </c>
      <c r="F275" s="142"/>
      <c r="G275" s="143"/>
    </row>
    <row r="276" spans="1:7" ht="13.5">
      <c r="A276" s="79"/>
      <c r="B276" s="140" t="s">
        <v>314</v>
      </c>
      <c r="C276" s="141"/>
      <c r="D276" s="141"/>
      <c r="E276" s="30">
        <v>0</v>
      </c>
      <c r="F276" s="142"/>
      <c r="G276" s="143"/>
    </row>
    <row r="277" spans="1:7" ht="13.5">
      <c r="A277" s="79"/>
      <c r="B277" s="140" t="s">
        <v>333</v>
      </c>
      <c r="C277" s="141"/>
      <c r="D277" s="141"/>
      <c r="E277" s="30">
        <v>0</v>
      </c>
      <c r="F277" s="142"/>
      <c r="G277" s="143"/>
    </row>
    <row r="278" spans="1:7" ht="13.5">
      <c r="A278" s="79"/>
      <c r="B278" s="140" t="s">
        <v>334</v>
      </c>
      <c r="C278" s="141"/>
      <c r="D278" s="141"/>
      <c r="E278" s="30">
        <v>0</v>
      </c>
      <c r="F278" s="142"/>
      <c r="G278" s="143"/>
    </row>
    <row r="279" spans="1:7" ht="13.5">
      <c r="A279" s="79"/>
      <c r="B279" s="140" t="s">
        <v>335</v>
      </c>
      <c r="C279" s="141"/>
      <c r="D279" s="141"/>
      <c r="E279" s="30">
        <v>0</v>
      </c>
      <c r="F279" s="142"/>
      <c r="G279" s="143"/>
    </row>
    <row r="280" spans="1:7" ht="13.5">
      <c r="A280" s="79"/>
      <c r="B280" s="140" t="s">
        <v>336</v>
      </c>
      <c r="C280" s="141"/>
      <c r="D280" s="141"/>
      <c r="E280" s="30">
        <v>6</v>
      </c>
      <c r="F280" s="142"/>
      <c r="G280" s="143">
        <v>3</v>
      </c>
    </row>
    <row r="281" spans="1:7" ht="13.5">
      <c r="A281" s="79"/>
      <c r="B281" s="140" t="s">
        <v>337</v>
      </c>
      <c r="C281" s="141"/>
      <c r="D281" s="141"/>
      <c r="E281" s="30">
        <v>0</v>
      </c>
      <c r="F281" s="142"/>
      <c r="G281" s="143"/>
    </row>
    <row r="282" spans="1:7" ht="13.5">
      <c r="A282" s="79"/>
      <c r="B282" s="140" t="s">
        <v>338</v>
      </c>
      <c r="C282" s="141"/>
      <c r="D282" s="141"/>
      <c r="E282" s="30">
        <v>0</v>
      </c>
      <c r="F282" s="142"/>
      <c r="G282" s="143"/>
    </row>
    <row r="283" spans="1:7" ht="13.5">
      <c r="A283" s="79"/>
      <c r="B283" s="140" t="s">
        <v>339</v>
      </c>
      <c r="C283" s="141"/>
      <c r="D283" s="141"/>
      <c r="E283" s="30">
        <v>0</v>
      </c>
      <c r="F283" s="142"/>
      <c r="G283" s="143"/>
    </row>
    <row r="284" spans="1:7" ht="13.5">
      <c r="A284" s="79"/>
      <c r="B284" s="140" t="s">
        <v>340</v>
      </c>
      <c r="C284" s="141"/>
      <c r="D284" s="141"/>
      <c r="E284" s="30">
        <v>6</v>
      </c>
      <c r="F284" s="142"/>
      <c r="G284" s="143">
        <v>3</v>
      </c>
    </row>
    <row r="285" spans="1:7" ht="13.5">
      <c r="A285" s="79"/>
      <c r="B285" s="140" t="s">
        <v>341</v>
      </c>
      <c r="C285" s="141">
        <v>315</v>
      </c>
      <c r="D285" s="141">
        <v>871</v>
      </c>
      <c r="E285" s="30">
        <v>871</v>
      </c>
      <c r="F285" s="142">
        <v>1</v>
      </c>
      <c r="G285" s="143">
        <v>2.855737704918033</v>
      </c>
    </row>
    <row r="286" spans="1:7" ht="13.5">
      <c r="A286" s="79"/>
      <c r="B286" s="140" t="s">
        <v>314</v>
      </c>
      <c r="C286" s="141"/>
      <c r="D286" s="141"/>
      <c r="E286" s="30">
        <v>219</v>
      </c>
      <c r="F286" s="142"/>
      <c r="G286" s="143">
        <v>1.311377245508982</v>
      </c>
    </row>
    <row r="287" spans="1:7" ht="13.5">
      <c r="A287" s="79"/>
      <c r="B287" s="140" t="s">
        <v>342</v>
      </c>
      <c r="C287" s="141"/>
      <c r="D287" s="141"/>
      <c r="E287" s="30">
        <v>198</v>
      </c>
      <c r="F287" s="142"/>
      <c r="G287" s="143">
        <v>1.546875</v>
      </c>
    </row>
    <row r="288" spans="1:7" ht="13.5">
      <c r="A288" s="79"/>
      <c r="B288" s="140" t="s">
        <v>343</v>
      </c>
      <c r="C288" s="141"/>
      <c r="D288" s="141"/>
      <c r="E288" s="30">
        <v>0</v>
      </c>
      <c r="F288" s="142"/>
      <c r="G288" s="143"/>
    </row>
    <row r="289" spans="1:7" ht="13.5">
      <c r="A289" s="79"/>
      <c r="B289" s="140" t="s">
        <v>344</v>
      </c>
      <c r="C289" s="141"/>
      <c r="D289" s="141"/>
      <c r="E289" s="30">
        <v>0</v>
      </c>
      <c r="F289" s="142"/>
      <c r="G289" s="143"/>
    </row>
    <row r="290" spans="1:7" ht="13.5">
      <c r="A290" s="79"/>
      <c r="B290" s="140" t="s">
        <v>345</v>
      </c>
      <c r="C290" s="141"/>
      <c r="D290" s="141"/>
      <c r="E290" s="30">
        <v>300</v>
      </c>
      <c r="F290" s="142"/>
      <c r="G290" s="143"/>
    </row>
    <row r="291" spans="1:7" ht="13.5">
      <c r="A291" s="79"/>
      <c r="B291" s="140" t="s">
        <v>346</v>
      </c>
      <c r="C291" s="141"/>
      <c r="D291" s="141"/>
      <c r="E291" s="30">
        <v>154</v>
      </c>
      <c r="F291" s="142"/>
      <c r="G291" s="143">
        <v>15.4</v>
      </c>
    </row>
    <row r="292" spans="1:7" ht="13.5">
      <c r="A292" s="79"/>
      <c r="B292" s="140" t="s">
        <v>347</v>
      </c>
      <c r="C292" s="141"/>
      <c r="D292" s="141"/>
      <c r="E292" s="30">
        <v>0</v>
      </c>
      <c r="F292" s="142"/>
      <c r="G292" s="143"/>
    </row>
    <row r="293" spans="1:7" ht="13.5">
      <c r="A293" s="79"/>
      <c r="B293" s="140" t="s">
        <v>348</v>
      </c>
      <c r="C293" s="141"/>
      <c r="D293" s="141"/>
      <c r="E293" s="30">
        <v>0</v>
      </c>
      <c r="F293" s="142"/>
      <c r="G293" s="143"/>
    </row>
    <row r="294" spans="1:7" ht="13.5">
      <c r="A294" s="79"/>
      <c r="B294" s="140" t="s">
        <v>349</v>
      </c>
      <c r="C294" s="141"/>
      <c r="D294" s="141"/>
      <c r="E294" s="30">
        <v>0</v>
      </c>
      <c r="F294" s="142"/>
      <c r="G294" s="143"/>
    </row>
    <row r="295" spans="1:7" ht="13.5">
      <c r="A295" s="79"/>
      <c r="B295" s="140" t="s">
        <v>350</v>
      </c>
      <c r="C295" s="141"/>
      <c r="D295" s="141"/>
      <c r="E295" s="30">
        <v>0</v>
      </c>
      <c r="F295" s="142"/>
      <c r="G295" s="143"/>
    </row>
    <row r="296" spans="1:7" ht="13.5">
      <c r="A296" s="79"/>
      <c r="B296" s="140" t="s">
        <v>351</v>
      </c>
      <c r="C296" s="141">
        <v>35</v>
      </c>
      <c r="D296" s="141">
        <v>50</v>
      </c>
      <c r="E296" s="30">
        <v>50</v>
      </c>
      <c r="F296" s="142">
        <v>1</v>
      </c>
      <c r="G296" s="143"/>
    </row>
    <row r="297" spans="1:7" ht="13.5">
      <c r="A297" s="79"/>
      <c r="B297" s="140" t="s">
        <v>352</v>
      </c>
      <c r="C297" s="141"/>
      <c r="D297" s="141"/>
      <c r="E297" s="30">
        <v>50</v>
      </c>
      <c r="F297" s="142"/>
      <c r="G297" s="143"/>
    </row>
    <row r="298" spans="1:7" ht="13.5">
      <c r="A298" s="79"/>
      <c r="B298" s="140" t="s">
        <v>353</v>
      </c>
      <c r="C298" s="141"/>
      <c r="D298" s="141"/>
      <c r="E298" s="30">
        <v>0</v>
      </c>
      <c r="F298" s="142"/>
      <c r="G298" s="143"/>
    </row>
    <row r="299" spans="1:7" ht="13.5">
      <c r="A299" s="79"/>
      <c r="B299" s="140" t="s">
        <v>354</v>
      </c>
      <c r="C299" s="141">
        <v>305</v>
      </c>
      <c r="D299" s="141">
        <v>347</v>
      </c>
      <c r="E299" s="30">
        <v>347</v>
      </c>
      <c r="F299" s="142">
        <v>1</v>
      </c>
      <c r="G299" s="143">
        <v>1.2437275985663083</v>
      </c>
    </row>
    <row r="300" spans="1:7" ht="13.5">
      <c r="A300" s="79"/>
      <c r="B300" s="140" t="s">
        <v>355</v>
      </c>
      <c r="C300" s="141"/>
      <c r="D300" s="141"/>
      <c r="E300" s="30">
        <v>119</v>
      </c>
      <c r="F300" s="142"/>
      <c r="G300" s="143">
        <v>2.7045454545454546</v>
      </c>
    </row>
    <row r="301" spans="1:7" ht="13.5">
      <c r="A301" s="79"/>
      <c r="B301" s="140" t="s">
        <v>356</v>
      </c>
      <c r="C301" s="141"/>
      <c r="D301" s="141"/>
      <c r="E301" s="30">
        <v>0</v>
      </c>
      <c r="F301" s="142"/>
      <c r="G301" s="143"/>
    </row>
    <row r="302" spans="1:7" ht="13.5">
      <c r="A302" s="79"/>
      <c r="B302" s="140" t="s">
        <v>357</v>
      </c>
      <c r="C302" s="141"/>
      <c r="D302" s="141"/>
      <c r="E302" s="30">
        <v>0</v>
      </c>
      <c r="F302" s="142"/>
      <c r="G302" s="143"/>
    </row>
    <row r="303" spans="1:7" ht="13.5">
      <c r="A303" s="79"/>
      <c r="B303" s="140" t="s">
        <v>358</v>
      </c>
      <c r="C303" s="141"/>
      <c r="D303" s="141"/>
      <c r="E303" s="30">
        <v>228</v>
      </c>
      <c r="F303" s="142"/>
      <c r="G303" s="143">
        <v>0.9702127659574468</v>
      </c>
    </row>
    <row r="304" spans="1:7" ht="13.5">
      <c r="A304" s="79" t="s">
        <v>359</v>
      </c>
      <c r="B304" s="140" t="s">
        <v>22</v>
      </c>
      <c r="C304" s="141">
        <v>8900</v>
      </c>
      <c r="D304" s="141">
        <v>11259</v>
      </c>
      <c r="E304" s="30">
        <v>11259</v>
      </c>
      <c r="F304" s="142">
        <v>1</v>
      </c>
      <c r="G304" s="143">
        <v>1.290429799426934</v>
      </c>
    </row>
    <row r="305" spans="1:7" ht="13.5">
      <c r="A305" s="79"/>
      <c r="B305" s="140" t="s">
        <v>360</v>
      </c>
      <c r="C305" s="141">
        <v>2737</v>
      </c>
      <c r="D305" s="141">
        <v>4736</v>
      </c>
      <c r="E305" s="30">
        <v>4736</v>
      </c>
      <c r="F305" s="142">
        <v>1</v>
      </c>
      <c r="G305" s="143">
        <v>1.7645305514157974</v>
      </c>
    </row>
    <row r="306" spans="1:7" ht="13.5">
      <c r="A306" s="79"/>
      <c r="B306" s="140" t="s">
        <v>140</v>
      </c>
      <c r="C306" s="141"/>
      <c r="D306" s="141"/>
      <c r="E306" s="30">
        <v>1103</v>
      </c>
      <c r="F306" s="142"/>
      <c r="G306" s="143">
        <v>1.4456094364351244</v>
      </c>
    </row>
    <row r="307" spans="1:7" ht="13.5">
      <c r="A307" s="79"/>
      <c r="B307" s="140" t="s">
        <v>141</v>
      </c>
      <c r="C307" s="141"/>
      <c r="D307" s="141"/>
      <c r="E307" s="30">
        <v>0</v>
      </c>
      <c r="F307" s="142"/>
      <c r="G307" s="143">
        <v>0</v>
      </c>
    </row>
    <row r="308" spans="1:7" ht="13.5">
      <c r="A308" s="79"/>
      <c r="B308" s="140" t="s">
        <v>142</v>
      </c>
      <c r="C308" s="141"/>
      <c r="D308" s="141"/>
      <c r="E308" s="30">
        <v>0</v>
      </c>
      <c r="F308" s="142"/>
      <c r="G308" s="143"/>
    </row>
    <row r="309" spans="1:7" ht="13.5">
      <c r="A309" s="79"/>
      <c r="B309" s="140" t="s">
        <v>361</v>
      </c>
      <c r="C309" s="141"/>
      <c r="D309" s="141"/>
      <c r="E309" s="30">
        <v>308</v>
      </c>
      <c r="F309" s="142"/>
      <c r="G309" s="143">
        <v>1.1711026615969582</v>
      </c>
    </row>
    <row r="310" spans="1:7" ht="13.5">
      <c r="A310" s="79"/>
      <c r="B310" s="140" t="s">
        <v>362</v>
      </c>
      <c r="C310" s="141"/>
      <c r="D310" s="141"/>
      <c r="E310" s="30">
        <v>1000</v>
      </c>
      <c r="F310" s="142"/>
      <c r="G310" s="143"/>
    </row>
    <row r="311" spans="1:7" ht="13.5">
      <c r="A311" s="79"/>
      <c r="B311" s="140" t="s">
        <v>363</v>
      </c>
      <c r="C311" s="141"/>
      <c r="D311" s="141"/>
      <c r="E311" s="30">
        <v>0</v>
      </c>
      <c r="F311" s="142"/>
      <c r="G311" s="143"/>
    </row>
    <row r="312" spans="1:7" ht="13.5">
      <c r="A312" s="79"/>
      <c r="B312" s="140" t="s">
        <v>364</v>
      </c>
      <c r="C312" s="141"/>
      <c r="D312" s="141"/>
      <c r="E312" s="30">
        <v>10</v>
      </c>
      <c r="F312" s="142"/>
      <c r="G312" s="143">
        <v>1</v>
      </c>
    </row>
    <row r="313" spans="1:7" ht="13.5">
      <c r="A313" s="79"/>
      <c r="B313" s="140" t="s">
        <v>365</v>
      </c>
      <c r="C313" s="141"/>
      <c r="D313" s="141"/>
      <c r="E313" s="30">
        <v>0</v>
      </c>
      <c r="F313" s="142"/>
      <c r="G313" s="143"/>
    </row>
    <row r="314" spans="1:7" ht="13.5">
      <c r="A314" s="79"/>
      <c r="B314" s="140" t="s">
        <v>366</v>
      </c>
      <c r="C314" s="141"/>
      <c r="D314" s="141"/>
      <c r="E314" s="30">
        <v>628</v>
      </c>
      <c r="F314" s="142"/>
      <c r="G314" s="143">
        <v>1.3029045643153527</v>
      </c>
    </row>
    <row r="315" spans="1:7" ht="13.5">
      <c r="A315" s="79"/>
      <c r="B315" s="140" t="s">
        <v>367</v>
      </c>
      <c r="C315" s="141"/>
      <c r="D315" s="141"/>
      <c r="E315" s="30">
        <v>0</v>
      </c>
      <c r="F315" s="142"/>
      <c r="G315" s="143"/>
    </row>
    <row r="316" spans="1:7" ht="13.5">
      <c r="A316" s="79"/>
      <c r="B316" s="140" t="s">
        <v>368</v>
      </c>
      <c r="C316" s="141"/>
      <c r="D316" s="141"/>
      <c r="E316" s="30">
        <v>18</v>
      </c>
      <c r="F316" s="142"/>
      <c r="G316" s="143">
        <v>0.9</v>
      </c>
    </row>
    <row r="317" spans="1:7" ht="13.5">
      <c r="A317" s="79"/>
      <c r="B317" s="140" t="s">
        <v>369</v>
      </c>
      <c r="C317" s="141"/>
      <c r="D317" s="141"/>
      <c r="E317" s="30">
        <v>13</v>
      </c>
      <c r="F317" s="142"/>
      <c r="G317" s="143">
        <v>2.6</v>
      </c>
    </row>
    <row r="318" spans="1:7" ht="13.5">
      <c r="A318" s="79"/>
      <c r="B318" s="140" t="s">
        <v>370</v>
      </c>
      <c r="C318" s="141"/>
      <c r="D318" s="141"/>
      <c r="E318" s="30">
        <v>1656</v>
      </c>
      <c r="F318" s="142"/>
      <c r="G318" s="143">
        <v>1.4539069359086918</v>
      </c>
    </row>
    <row r="319" spans="1:7" ht="13.5">
      <c r="A319" s="79"/>
      <c r="B319" s="140" t="s">
        <v>371</v>
      </c>
      <c r="C319" s="141">
        <v>356</v>
      </c>
      <c r="D319" s="141">
        <v>1551</v>
      </c>
      <c r="E319" s="30">
        <v>1551</v>
      </c>
      <c r="F319" s="142">
        <v>1</v>
      </c>
      <c r="G319" s="143">
        <v>4.444126074498567</v>
      </c>
    </row>
    <row r="320" spans="1:7" ht="13.5">
      <c r="A320" s="79"/>
      <c r="B320" s="140" t="s">
        <v>140</v>
      </c>
      <c r="C320" s="141"/>
      <c r="D320" s="141"/>
      <c r="E320" s="30">
        <v>150</v>
      </c>
      <c r="F320" s="142"/>
      <c r="G320" s="143">
        <v>1.2605042016806722</v>
      </c>
    </row>
    <row r="321" spans="1:7" ht="13.5">
      <c r="A321" s="79"/>
      <c r="B321" s="140" t="s">
        <v>141</v>
      </c>
      <c r="C321" s="141"/>
      <c r="D321" s="141"/>
      <c r="E321" s="30">
        <v>0</v>
      </c>
      <c r="F321" s="142"/>
      <c r="G321" s="143"/>
    </row>
    <row r="322" spans="1:7" ht="13.5">
      <c r="A322" s="79"/>
      <c r="B322" s="140" t="s">
        <v>142</v>
      </c>
      <c r="C322" s="141"/>
      <c r="D322" s="141"/>
      <c r="E322" s="30">
        <v>0</v>
      </c>
      <c r="F322" s="142"/>
      <c r="G322" s="143"/>
    </row>
    <row r="323" spans="1:7" ht="13.5">
      <c r="A323" s="79"/>
      <c r="B323" s="140" t="s">
        <v>372</v>
      </c>
      <c r="C323" s="141"/>
      <c r="D323" s="141"/>
      <c r="E323" s="30">
        <v>25</v>
      </c>
      <c r="F323" s="142"/>
      <c r="G323" s="143">
        <v>0.8333333333333334</v>
      </c>
    </row>
    <row r="324" spans="1:7" ht="13.5">
      <c r="A324" s="79"/>
      <c r="B324" s="140" t="s">
        <v>373</v>
      </c>
      <c r="C324" s="141"/>
      <c r="D324" s="141"/>
      <c r="E324" s="30">
        <v>1200</v>
      </c>
      <c r="F324" s="142"/>
      <c r="G324" s="143"/>
    </row>
    <row r="325" spans="1:7" ht="13.5">
      <c r="A325" s="79"/>
      <c r="B325" s="140" t="s">
        <v>374</v>
      </c>
      <c r="C325" s="141"/>
      <c r="D325" s="141"/>
      <c r="E325" s="30">
        <v>0</v>
      </c>
      <c r="F325" s="142"/>
      <c r="G325" s="143"/>
    </row>
    <row r="326" spans="1:7" ht="13.5">
      <c r="A326" s="79"/>
      <c r="B326" s="140" t="s">
        <v>375</v>
      </c>
      <c r="C326" s="141"/>
      <c r="D326" s="141"/>
      <c r="E326" s="30">
        <v>176</v>
      </c>
      <c r="F326" s="142"/>
      <c r="G326" s="143">
        <v>0.88</v>
      </c>
    </row>
    <row r="327" spans="1:7" ht="13.5">
      <c r="A327" s="79"/>
      <c r="B327" s="140" t="s">
        <v>376</v>
      </c>
      <c r="C327" s="141">
        <v>835</v>
      </c>
      <c r="D327" s="141">
        <v>609</v>
      </c>
      <c r="E327" s="30">
        <v>609</v>
      </c>
      <c r="F327" s="142">
        <v>1</v>
      </c>
      <c r="G327" s="143">
        <v>0.7463235294117647</v>
      </c>
    </row>
    <row r="328" spans="1:7" ht="13.5">
      <c r="A328" s="79"/>
      <c r="B328" s="140" t="s">
        <v>140</v>
      </c>
      <c r="C328" s="141"/>
      <c r="D328" s="141"/>
      <c r="E328" s="30">
        <v>0</v>
      </c>
      <c r="F328" s="142"/>
      <c r="G328" s="143"/>
    </row>
    <row r="329" spans="1:7" ht="13.5">
      <c r="A329" s="79"/>
      <c r="B329" s="140" t="s">
        <v>141</v>
      </c>
      <c r="C329" s="141"/>
      <c r="D329" s="141"/>
      <c r="E329" s="30">
        <v>0</v>
      </c>
      <c r="F329" s="142"/>
      <c r="G329" s="143"/>
    </row>
    <row r="330" spans="1:7" ht="13.5">
      <c r="A330" s="79"/>
      <c r="B330" s="140" t="s">
        <v>142</v>
      </c>
      <c r="C330" s="141"/>
      <c r="D330" s="141"/>
      <c r="E330" s="30">
        <v>0</v>
      </c>
      <c r="F330" s="142"/>
      <c r="G330" s="143"/>
    </row>
    <row r="331" spans="1:7" ht="13.5">
      <c r="A331" s="79"/>
      <c r="B331" s="140" t="s">
        <v>377</v>
      </c>
      <c r="C331" s="141"/>
      <c r="D331" s="141"/>
      <c r="E331" s="30">
        <v>0</v>
      </c>
      <c r="F331" s="142"/>
      <c r="G331" s="143"/>
    </row>
    <row r="332" spans="1:7" ht="13.5">
      <c r="A332" s="79"/>
      <c r="B332" s="140" t="s">
        <v>378</v>
      </c>
      <c r="C332" s="141"/>
      <c r="D332" s="141"/>
      <c r="E332" s="30">
        <v>25</v>
      </c>
      <c r="F332" s="142"/>
      <c r="G332" s="143">
        <v>0.8333333333333334</v>
      </c>
    </row>
    <row r="333" spans="1:7" ht="13.5">
      <c r="A333" s="79"/>
      <c r="B333" s="140" t="s">
        <v>379</v>
      </c>
      <c r="C333" s="141"/>
      <c r="D333" s="141"/>
      <c r="E333" s="30">
        <v>0</v>
      </c>
      <c r="F333" s="142"/>
      <c r="G333" s="143"/>
    </row>
    <row r="334" spans="1:7" ht="13.5">
      <c r="A334" s="79"/>
      <c r="B334" s="140" t="s">
        <v>380</v>
      </c>
      <c r="C334" s="141"/>
      <c r="D334" s="141"/>
      <c r="E334" s="30">
        <v>534</v>
      </c>
      <c r="F334" s="142"/>
      <c r="G334" s="143">
        <v>0.7458100558659218</v>
      </c>
    </row>
    <row r="335" spans="1:7" ht="13.5">
      <c r="A335" s="79"/>
      <c r="B335" s="140" t="s">
        <v>381</v>
      </c>
      <c r="C335" s="141"/>
      <c r="D335" s="141"/>
      <c r="E335" s="30">
        <v>50</v>
      </c>
      <c r="F335" s="142"/>
      <c r="G335" s="143">
        <v>0.7142857142857143</v>
      </c>
    </row>
    <row r="336" spans="1:7" ht="13.5">
      <c r="A336" s="79"/>
      <c r="B336" s="140" t="s">
        <v>382</v>
      </c>
      <c r="C336" s="141"/>
      <c r="D336" s="141"/>
      <c r="E336" s="30">
        <v>0</v>
      </c>
      <c r="F336" s="142"/>
      <c r="G336" s="143"/>
    </row>
    <row r="337" spans="1:7" ht="13.5">
      <c r="A337" s="79"/>
      <c r="B337" s="140" t="s">
        <v>383</v>
      </c>
      <c r="C337" s="141"/>
      <c r="D337" s="141"/>
      <c r="E337" s="30">
        <v>0</v>
      </c>
      <c r="F337" s="142"/>
      <c r="G337" s="143"/>
    </row>
    <row r="338" spans="1:7" ht="13.5">
      <c r="A338" s="79"/>
      <c r="B338" s="140" t="s">
        <v>384</v>
      </c>
      <c r="C338" s="141">
        <v>3357</v>
      </c>
      <c r="D338" s="141">
        <v>2151</v>
      </c>
      <c r="E338" s="30">
        <v>2151</v>
      </c>
      <c r="F338" s="142">
        <v>1</v>
      </c>
      <c r="G338" s="143">
        <v>0.6534021871202916</v>
      </c>
    </row>
    <row r="339" spans="1:7" ht="13.5">
      <c r="A339" s="79"/>
      <c r="B339" s="140" t="s">
        <v>140</v>
      </c>
      <c r="C339" s="141"/>
      <c r="D339" s="141"/>
      <c r="E339" s="30">
        <v>816</v>
      </c>
      <c r="F339" s="142"/>
      <c r="G339" s="143">
        <v>1.0793650793650793</v>
      </c>
    </row>
    <row r="340" spans="1:7" ht="13.5">
      <c r="A340" s="79"/>
      <c r="B340" s="140" t="s">
        <v>141</v>
      </c>
      <c r="C340" s="141"/>
      <c r="D340" s="141"/>
      <c r="E340" s="30">
        <v>0</v>
      </c>
      <c r="F340" s="142"/>
      <c r="G340" s="143"/>
    </row>
    <row r="341" spans="1:7" ht="13.5">
      <c r="A341" s="79"/>
      <c r="B341" s="140" t="s">
        <v>142</v>
      </c>
      <c r="C341" s="141"/>
      <c r="D341" s="141"/>
      <c r="E341" s="30">
        <v>0</v>
      </c>
      <c r="F341" s="142"/>
      <c r="G341" s="143"/>
    </row>
    <row r="342" spans="1:7" ht="13.5">
      <c r="A342" s="79"/>
      <c r="B342" s="140" t="s">
        <v>385</v>
      </c>
      <c r="C342" s="141"/>
      <c r="D342" s="141"/>
      <c r="E342" s="30">
        <v>114</v>
      </c>
      <c r="F342" s="142"/>
      <c r="G342" s="143">
        <v>5.181818181818182</v>
      </c>
    </row>
    <row r="343" spans="1:7" ht="13.5">
      <c r="A343" s="79"/>
      <c r="B343" s="140" t="s">
        <v>386</v>
      </c>
      <c r="C343" s="141"/>
      <c r="D343" s="141"/>
      <c r="E343" s="30">
        <v>263</v>
      </c>
      <c r="F343" s="142"/>
      <c r="G343" s="143">
        <v>2.435185185185185</v>
      </c>
    </row>
    <row r="344" spans="1:7" ht="13.5">
      <c r="A344" s="79"/>
      <c r="B344" s="140" t="s">
        <v>387</v>
      </c>
      <c r="C344" s="141"/>
      <c r="D344" s="141"/>
      <c r="E344" s="30">
        <v>188</v>
      </c>
      <c r="F344" s="142"/>
      <c r="G344" s="143">
        <v>1.0502793296089385</v>
      </c>
    </row>
    <row r="345" spans="1:7" ht="13.5">
      <c r="A345" s="79"/>
      <c r="B345" s="140" t="s">
        <v>388</v>
      </c>
      <c r="C345" s="141"/>
      <c r="D345" s="141"/>
      <c r="E345" s="30">
        <v>0</v>
      </c>
      <c r="F345" s="142"/>
      <c r="G345" s="143"/>
    </row>
    <row r="346" spans="1:7" ht="13.5">
      <c r="A346" s="79"/>
      <c r="B346" s="140" t="s">
        <v>389</v>
      </c>
      <c r="C346" s="141"/>
      <c r="D346" s="141"/>
      <c r="E346" s="30">
        <v>571</v>
      </c>
      <c r="F346" s="142"/>
      <c r="G346" s="143">
        <v>1.0438756855575868</v>
      </c>
    </row>
    <row r="347" spans="1:7" ht="13.5">
      <c r="A347" s="79"/>
      <c r="B347" s="140" t="s">
        <v>390</v>
      </c>
      <c r="C347" s="141"/>
      <c r="D347" s="141"/>
      <c r="E347" s="30">
        <v>0</v>
      </c>
      <c r="F347" s="142"/>
      <c r="G347" s="143"/>
    </row>
    <row r="348" spans="1:7" ht="13.5">
      <c r="A348" s="79"/>
      <c r="B348" s="140" t="s">
        <v>391</v>
      </c>
      <c r="C348" s="141"/>
      <c r="D348" s="141"/>
      <c r="E348" s="30">
        <v>199</v>
      </c>
      <c r="F348" s="142"/>
      <c r="G348" s="143">
        <v>0.11845238095238095</v>
      </c>
    </row>
    <row r="349" spans="1:7" ht="13.5">
      <c r="A349" s="79"/>
      <c r="B349" s="140" t="s">
        <v>392</v>
      </c>
      <c r="C349" s="141">
        <v>1615</v>
      </c>
      <c r="D349" s="141">
        <v>2212</v>
      </c>
      <c r="E349" s="30">
        <v>2212</v>
      </c>
      <c r="F349" s="142">
        <v>1</v>
      </c>
      <c r="G349" s="143">
        <v>1.3964646464646464</v>
      </c>
    </row>
    <row r="350" spans="1:7" ht="13.5">
      <c r="A350" s="79"/>
      <c r="B350" s="140" t="s">
        <v>393</v>
      </c>
      <c r="C350" s="141"/>
      <c r="D350" s="141"/>
      <c r="E350" s="30">
        <v>211</v>
      </c>
      <c r="F350" s="142"/>
      <c r="G350" s="143">
        <v>2.7051282051282053</v>
      </c>
    </row>
    <row r="351" spans="1:7" ht="13.5">
      <c r="A351" s="79"/>
      <c r="B351" s="140" t="s">
        <v>394</v>
      </c>
      <c r="C351" s="141"/>
      <c r="D351" s="141"/>
      <c r="E351" s="30">
        <v>140</v>
      </c>
      <c r="F351" s="142"/>
      <c r="G351" s="143">
        <v>1</v>
      </c>
    </row>
    <row r="352" spans="1:7" ht="13.5">
      <c r="A352" s="79"/>
      <c r="B352" s="140" t="s">
        <v>395</v>
      </c>
      <c r="C352" s="141"/>
      <c r="D352" s="141"/>
      <c r="E352" s="30">
        <v>1861</v>
      </c>
      <c r="F352" s="142"/>
      <c r="G352" s="143">
        <v>1.362371888726208</v>
      </c>
    </row>
    <row r="353" spans="1:7" ht="13.5">
      <c r="A353" s="79" t="s">
        <v>396</v>
      </c>
      <c r="B353" s="140" t="s">
        <v>24</v>
      </c>
      <c r="C353" s="141">
        <v>19163</v>
      </c>
      <c r="D353" s="141">
        <v>21853</v>
      </c>
      <c r="E353" s="30">
        <v>21853</v>
      </c>
      <c r="F353" s="142">
        <v>1</v>
      </c>
      <c r="G353" s="143">
        <v>5.579014551953025</v>
      </c>
    </row>
    <row r="354" spans="1:7" ht="13.5">
      <c r="A354" s="79"/>
      <c r="B354" s="140" t="s">
        <v>397</v>
      </c>
      <c r="C354" s="141">
        <v>1498</v>
      </c>
      <c r="D354" s="141">
        <v>1918</v>
      </c>
      <c r="E354" s="30">
        <v>1918</v>
      </c>
      <c r="F354" s="142">
        <v>1</v>
      </c>
      <c r="G354" s="143">
        <v>1.3021045485403937</v>
      </c>
    </row>
    <row r="355" spans="1:7" ht="13.5">
      <c r="A355" s="79"/>
      <c r="B355" s="140" t="s">
        <v>140</v>
      </c>
      <c r="C355" s="141"/>
      <c r="D355" s="141"/>
      <c r="E355" s="30">
        <v>999</v>
      </c>
      <c r="F355" s="142"/>
      <c r="G355" s="143">
        <v>1.1602787456445993</v>
      </c>
    </row>
    <row r="356" spans="1:7" ht="13.5">
      <c r="A356" s="79"/>
      <c r="B356" s="140" t="s">
        <v>141</v>
      </c>
      <c r="C356" s="141"/>
      <c r="D356" s="141"/>
      <c r="E356" s="30">
        <v>0</v>
      </c>
      <c r="F356" s="142"/>
      <c r="G356" s="143">
        <v>0</v>
      </c>
    </row>
    <row r="357" spans="1:7" ht="13.5">
      <c r="A357" s="79"/>
      <c r="B357" s="140" t="s">
        <v>142</v>
      </c>
      <c r="C357" s="141"/>
      <c r="D357" s="141"/>
      <c r="E357" s="30">
        <v>0</v>
      </c>
      <c r="F357" s="142"/>
      <c r="G357" s="143"/>
    </row>
    <row r="358" spans="1:7" ht="13.5">
      <c r="A358" s="79"/>
      <c r="B358" s="140" t="s">
        <v>398</v>
      </c>
      <c r="C358" s="141"/>
      <c r="D358" s="141"/>
      <c r="E358" s="30">
        <v>0</v>
      </c>
      <c r="F358" s="142"/>
      <c r="G358" s="143"/>
    </row>
    <row r="359" spans="1:7" ht="13.5">
      <c r="A359" s="79"/>
      <c r="B359" s="140" t="s">
        <v>399</v>
      </c>
      <c r="C359" s="141"/>
      <c r="D359" s="141"/>
      <c r="E359" s="30">
        <v>10</v>
      </c>
      <c r="F359" s="142"/>
      <c r="G359" s="143">
        <v>1</v>
      </c>
    </row>
    <row r="360" spans="1:7" ht="13.5">
      <c r="A360" s="79"/>
      <c r="B360" s="140" t="s">
        <v>400</v>
      </c>
      <c r="C360" s="141"/>
      <c r="D360" s="141"/>
      <c r="E360" s="30">
        <v>0</v>
      </c>
      <c r="F360" s="142"/>
      <c r="G360" s="143"/>
    </row>
    <row r="361" spans="1:7" ht="13.5">
      <c r="A361" s="79"/>
      <c r="B361" s="140" t="s">
        <v>401</v>
      </c>
      <c r="C361" s="141"/>
      <c r="D361" s="141"/>
      <c r="E361" s="30">
        <v>10</v>
      </c>
      <c r="F361" s="142"/>
      <c r="G361" s="143">
        <v>1.6666666666666667</v>
      </c>
    </row>
    <row r="362" spans="1:7" ht="13.5">
      <c r="A362" s="79"/>
      <c r="B362" s="140" t="s">
        <v>183</v>
      </c>
      <c r="C362" s="141"/>
      <c r="D362" s="141"/>
      <c r="E362" s="30">
        <v>40</v>
      </c>
      <c r="F362" s="142"/>
      <c r="G362" s="143">
        <v>1</v>
      </c>
    </row>
    <row r="363" spans="1:7" ht="13.5">
      <c r="A363" s="79"/>
      <c r="B363" s="140" t="s">
        <v>402</v>
      </c>
      <c r="C363" s="141"/>
      <c r="D363" s="141"/>
      <c r="E363" s="30">
        <v>694</v>
      </c>
      <c r="F363" s="142"/>
      <c r="G363" s="143">
        <v>1.3607843137254902</v>
      </c>
    </row>
    <row r="364" spans="1:8" ht="13.5">
      <c r="A364" s="79"/>
      <c r="B364" s="140" t="s">
        <v>403</v>
      </c>
      <c r="C364" s="141"/>
      <c r="D364" s="141"/>
      <c r="E364" s="30">
        <v>10</v>
      </c>
      <c r="F364" s="142"/>
      <c r="G364" s="143">
        <v>1</v>
      </c>
      <c r="H364" s="147"/>
    </row>
    <row r="365" spans="1:8" ht="13.5">
      <c r="A365" s="79"/>
      <c r="B365" s="140" t="s">
        <v>404</v>
      </c>
      <c r="C365" s="141"/>
      <c r="D365" s="141"/>
      <c r="E365" s="30">
        <v>0</v>
      </c>
      <c r="F365" s="142"/>
      <c r="G365" s="143"/>
      <c r="H365" s="147"/>
    </row>
    <row r="366" spans="1:8" ht="13.5">
      <c r="A366" s="79"/>
      <c r="B366" s="140" t="s">
        <v>405</v>
      </c>
      <c r="C366" s="141"/>
      <c r="D366" s="141"/>
      <c r="E366" s="30">
        <v>5</v>
      </c>
      <c r="F366" s="142"/>
      <c r="G366" s="143">
        <v>1</v>
      </c>
      <c r="H366" s="147"/>
    </row>
    <row r="367" spans="1:8" ht="13.5">
      <c r="A367" s="79"/>
      <c r="B367" s="140" t="s">
        <v>406</v>
      </c>
      <c r="C367" s="141"/>
      <c r="D367" s="141"/>
      <c r="E367" s="30">
        <v>150</v>
      </c>
      <c r="F367" s="142"/>
      <c r="G367" s="143">
        <v>5</v>
      </c>
      <c r="H367" s="147"/>
    </row>
    <row r="368" spans="1:8" ht="13.5">
      <c r="A368" s="79"/>
      <c r="B368" s="140" t="s">
        <v>407</v>
      </c>
      <c r="C368" s="141">
        <v>887</v>
      </c>
      <c r="D368" s="141">
        <v>758</v>
      </c>
      <c r="E368" s="30">
        <v>758</v>
      </c>
      <c r="F368" s="142">
        <v>1</v>
      </c>
      <c r="G368" s="143">
        <v>0.8742791234140715</v>
      </c>
      <c r="H368" s="147"/>
    </row>
    <row r="369" spans="1:8" ht="13.5">
      <c r="A369" s="79"/>
      <c r="B369" s="140" t="s">
        <v>140</v>
      </c>
      <c r="C369" s="141"/>
      <c r="D369" s="141"/>
      <c r="E369" s="30">
        <v>506</v>
      </c>
      <c r="F369" s="142"/>
      <c r="G369" s="143">
        <v>1.300771208226221</v>
      </c>
      <c r="H369" s="147"/>
    </row>
    <row r="370" spans="1:8" ht="13.5">
      <c r="A370" s="79"/>
      <c r="B370" s="140" t="s">
        <v>141</v>
      </c>
      <c r="C370" s="141"/>
      <c r="D370" s="141"/>
      <c r="E370" s="30">
        <v>0</v>
      </c>
      <c r="F370" s="142"/>
      <c r="G370" s="143">
        <v>0</v>
      </c>
      <c r="H370" s="147"/>
    </row>
    <row r="371" spans="1:8" ht="13.5">
      <c r="A371" s="79"/>
      <c r="B371" s="140" t="s">
        <v>142</v>
      </c>
      <c r="C371" s="141"/>
      <c r="D371" s="141"/>
      <c r="E371" s="30">
        <v>0</v>
      </c>
      <c r="F371" s="142"/>
      <c r="G371" s="143"/>
      <c r="H371" s="147"/>
    </row>
    <row r="372" spans="1:8" ht="13.5">
      <c r="A372" s="79"/>
      <c r="B372" s="140" t="s">
        <v>408</v>
      </c>
      <c r="C372" s="141"/>
      <c r="D372" s="141"/>
      <c r="E372" s="30">
        <v>97</v>
      </c>
      <c r="F372" s="142"/>
      <c r="G372" s="143">
        <v>0.9150943396226415</v>
      </c>
      <c r="H372" s="147"/>
    </row>
    <row r="373" spans="1:8" ht="13.5">
      <c r="A373" s="79"/>
      <c r="B373" s="140" t="s">
        <v>409</v>
      </c>
      <c r="C373" s="141"/>
      <c r="D373" s="141"/>
      <c r="E373" s="30">
        <v>11</v>
      </c>
      <c r="F373" s="142"/>
      <c r="G373" s="143">
        <v>0.6875</v>
      </c>
      <c r="H373" s="147"/>
    </row>
    <row r="374" spans="1:8" ht="13.5">
      <c r="A374" s="79"/>
      <c r="B374" s="140" t="s">
        <v>410</v>
      </c>
      <c r="C374" s="141"/>
      <c r="D374" s="141"/>
      <c r="E374" s="30">
        <v>0</v>
      </c>
      <c r="F374" s="142"/>
      <c r="G374" s="143"/>
      <c r="H374" s="147"/>
    </row>
    <row r="375" spans="1:7" ht="13.5">
      <c r="A375" s="79"/>
      <c r="B375" s="140" t="s">
        <v>411</v>
      </c>
      <c r="C375" s="141"/>
      <c r="D375" s="141"/>
      <c r="E375" s="30">
        <v>24</v>
      </c>
      <c r="F375" s="142"/>
      <c r="G375" s="143">
        <v>0.8</v>
      </c>
    </row>
    <row r="376" spans="1:7" ht="13.5">
      <c r="A376" s="79"/>
      <c r="B376" s="140" t="s">
        <v>412</v>
      </c>
      <c r="C376" s="141"/>
      <c r="D376" s="141"/>
      <c r="E376" s="30">
        <v>0</v>
      </c>
      <c r="F376" s="142"/>
      <c r="G376" s="143"/>
    </row>
    <row r="377" spans="1:7" ht="13.5">
      <c r="A377" s="79"/>
      <c r="B377" s="140" t="s">
        <v>413</v>
      </c>
      <c r="C377" s="141"/>
      <c r="D377" s="141"/>
      <c r="E377" s="30">
        <v>40</v>
      </c>
      <c r="F377" s="142"/>
      <c r="G377" s="143">
        <v>1.5384615384615385</v>
      </c>
    </row>
    <row r="378" spans="1:7" ht="13.5">
      <c r="A378" s="79"/>
      <c r="B378" s="140" t="s">
        <v>414</v>
      </c>
      <c r="C378" s="141"/>
      <c r="D378" s="141"/>
      <c r="E378" s="30">
        <v>80</v>
      </c>
      <c r="F378" s="142"/>
      <c r="G378" s="143">
        <v>0.2711864406779661</v>
      </c>
    </row>
    <row r="379" spans="1:7" ht="13.5">
      <c r="A379" s="79"/>
      <c r="B379" s="140" t="s">
        <v>1082</v>
      </c>
      <c r="C379" s="141"/>
      <c r="D379" s="141"/>
      <c r="E379" s="30">
        <v>0</v>
      </c>
      <c r="F379" s="142"/>
      <c r="G379" s="143"/>
    </row>
    <row r="380" spans="1:7" ht="13.5">
      <c r="A380" s="79"/>
      <c r="B380" s="140" t="s">
        <v>1083</v>
      </c>
      <c r="C380" s="141"/>
      <c r="D380" s="141"/>
      <c r="E380" s="30">
        <v>0</v>
      </c>
      <c r="F380" s="142"/>
      <c r="G380" s="143"/>
    </row>
    <row r="381" spans="1:7" ht="13.5">
      <c r="A381" s="79"/>
      <c r="B381" s="140" t="s">
        <v>415</v>
      </c>
      <c r="C381" s="141">
        <v>12856</v>
      </c>
      <c r="D381" s="141">
        <v>15105</v>
      </c>
      <c r="E381" s="30">
        <v>15105</v>
      </c>
      <c r="F381" s="142">
        <v>1</v>
      </c>
      <c r="G381" s="143">
        <v>4.506264916467781</v>
      </c>
    </row>
    <row r="382" spans="1:7" ht="13.5">
      <c r="A382" s="79"/>
      <c r="B382" s="140" t="s">
        <v>416</v>
      </c>
      <c r="C382" s="141"/>
      <c r="D382" s="141"/>
      <c r="E382" s="30">
        <v>2070</v>
      </c>
      <c r="F382" s="142"/>
      <c r="G382" s="143">
        <v>1.954674220963173</v>
      </c>
    </row>
    <row r="383" spans="1:7" ht="13.5">
      <c r="A383" s="79"/>
      <c r="B383" s="140" t="s">
        <v>417</v>
      </c>
      <c r="C383" s="141"/>
      <c r="D383" s="141"/>
      <c r="E383" s="30">
        <v>2276</v>
      </c>
      <c r="F383" s="142"/>
      <c r="G383" s="143">
        <v>2.8098765432098767</v>
      </c>
    </row>
    <row r="384" spans="1:7" ht="13.5">
      <c r="A384" s="79"/>
      <c r="B384" s="140" t="s">
        <v>418</v>
      </c>
      <c r="C384" s="141"/>
      <c r="D384" s="141"/>
      <c r="E384" s="30">
        <v>438</v>
      </c>
      <c r="F384" s="142"/>
      <c r="G384" s="143">
        <v>1.095</v>
      </c>
    </row>
    <row r="385" spans="1:7" ht="13.5">
      <c r="A385" s="79"/>
      <c r="B385" s="140" t="s">
        <v>419</v>
      </c>
      <c r="C385" s="141"/>
      <c r="D385" s="141"/>
      <c r="E385" s="30">
        <v>0</v>
      </c>
      <c r="F385" s="142"/>
      <c r="G385" s="143"/>
    </row>
    <row r="386" spans="1:7" ht="13.5">
      <c r="A386" s="79"/>
      <c r="B386" s="140" t="s">
        <v>420</v>
      </c>
      <c r="C386" s="141"/>
      <c r="D386" s="141"/>
      <c r="E386" s="30">
        <v>9520</v>
      </c>
      <c r="F386" s="142"/>
      <c r="G386" s="143">
        <v>8.79039704524469</v>
      </c>
    </row>
    <row r="387" spans="1:7" ht="13.5">
      <c r="A387" s="79"/>
      <c r="B387" s="140" t="s">
        <v>421</v>
      </c>
      <c r="C387" s="141"/>
      <c r="D387" s="141"/>
      <c r="E387" s="30">
        <v>243</v>
      </c>
      <c r="F387" s="142"/>
      <c r="G387" s="143"/>
    </row>
    <row r="388" spans="1:7" ht="13.5">
      <c r="A388" s="79"/>
      <c r="B388" s="140" t="s">
        <v>422</v>
      </c>
      <c r="C388" s="141"/>
      <c r="D388" s="141"/>
      <c r="E388" s="30">
        <v>558</v>
      </c>
      <c r="F388" s="142"/>
      <c r="G388" s="143"/>
    </row>
    <row r="389" spans="1:7" ht="13.5">
      <c r="A389" s="79"/>
      <c r="B389" s="140" t="s">
        <v>423</v>
      </c>
      <c r="C389" s="141"/>
      <c r="D389" s="141"/>
      <c r="E389" s="30">
        <v>0</v>
      </c>
      <c r="F389" s="142"/>
      <c r="G389" s="143"/>
    </row>
    <row r="390" spans="1:7" ht="13.5">
      <c r="A390" s="79"/>
      <c r="B390" s="140" t="s">
        <v>424</v>
      </c>
      <c r="C390" s="141"/>
      <c r="D390" s="141"/>
      <c r="E390" s="30">
        <v>0</v>
      </c>
      <c r="F390" s="142"/>
      <c r="G390" s="143"/>
    </row>
    <row r="391" spans="1:7" ht="13.5">
      <c r="A391" s="79"/>
      <c r="B391" s="140" t="s">
        <v>425</v>
      </c>
      <c r="C391" s="141"/>
      <c r="D391" s="141"/>
      <c r="E391" s="30">
        <v>0</v>
      </c>
      <c r="F391" s="142"/>
      <c r="G391" s="143"/>
    </row>
    <row r="392" spans="1:7" ht="13.5">
      <c r="A392" s="79"/>
      <c r="B392" s="140" t="s">
        <v>426</v>
      </c>
      <c r="C392" s="141"/>
      <c r="D392" s="141"/>
      <c r="E392" s="30">
        <v>0</v>
      </c>
      <c r="F392" s="142"/>
      <c r="G392" s="143"/>
    </row>
    <row r="393" spans="1:7" ht="13.5">
      <c r="A393" s="79"/>
      <c r="B393" s="140" t="s">
        <v>427</v>
      </c>
      <c r="C393" s="141"/>
      <c r="D393" s="141"/>
      <c r="E393" s="30">
        <v>0</v>
      </c>
      <c r="F393" s="142"/>
      <c r="G393" s="143"/>
    </row>
    <row r="394" spans="1:7" ht="13.5">
      <c r="A394" s="79"/>
      <c r="B394" s="140" t="s">
        <v>428</v>
      </c>
      <c r="C394" s="141">
        <v>485</v>
      </c>
      <c r="D394" s="141">
        <v>452</v>
      </c>
      <c r="E394" s="30">
        <v>452</v>
      </c>
      <c r="F394" s="142">
        <v>1</v>
      </c>
      <c r="G394" s="143">
        <v>0.9783549783549783</v>
      </c>
    </row>
    <row r="395" spans="1:7" ht="13.5">
      <c r="A395" s="79"/>
      <c r="B395" s="140" t="s">
        <v>429</v>
      </c>
      <c r="C395" s="141"/>
      <c r="D395" s="141"/>
      <c r="E395" s="30">
        <v>0</v>
      </c>
      <c r="F395" s="142"/>
      <c r="G395" s="143"/>
    </row>
    <row r="396" spans="1:7" ht="13.5">
      <c r="A396" s="79"/>
      <c r="B396" s="140" t="s">
        <v>430</v>
      </c>
      <c r="C396" s="141"/>
      <c r="D396" s="141"/>
      <c r="E396" s="30">
        <v>0</v>
      </c>
      <c r="F396" s="142"/>
      <c r="G396" s="143"/>
    </row>
    <row r="397" spans="1:7" ht="13.5">
      <c r="A397" s="79"/>
      <c r="B397" s="140" t="s">
        <v>431</v>
      </c>
      <c r="C397" s="141"/>
      <c r="D397" s="141"/>
      <c r="E397" s="30">
        <v>0</v>
      </c>
      <c r="F397" s="142"/>
      <c r="G397" s="143"/>
    </row>
    <row r="398" spans="1:7" ht="13.5">
      <c r="A398" s="79"/>
      <c r="B398" s="140" t="s">
        <v>432</v>
      </c>
      <c r="C398" s="141"/>
      <c r="D398" s="141"/>
      <c r="E398" s="30">
        <v>0</v>
      </c>
      <c r="F398" s="142"/>
      <c r="G398" s="143"/>
    </row>
    <row r="399" spans="1:7" ht="13.5">
      <c r="A399" s="79"/>
      <c r="B399" s="140" t="s">
        <v>433</v>
      </c>
      <c r="C399" s="141"/>
      <c r="D399" s="141"/>
      <c r="E399" s="30">
        <v>0</v>
      </c>
      <c r="F399" s="142"/>
      <c r="G399" s="143"/>
    </row>
    <row r="400" spans="1:7" ht="13.5">
      <c r="A400" s="79"/>
      <c r="B400" s="140" t="s">
        <v>434</v>
      </c>
      <c r="C400" s="141"/>
      <c r="D400" s="141"/>
      <c r="E400" s="30">
        <v>0</v>
      </c>
      <c r="F400" s="142"/>
      <c r="G400" s="143"/>
    </row>
    <row r="401" spans="1:7" ht="13.5">
      <c r="A401" s="79"/>
      <c r="B401" s="140" t="s">
        <v>435</v>
      </c>
      <c r="C401" s="141"/>
      <c r="D401" s="141"/>
      <c r="E401" s="30">
        <v>10</v>
      </c>
      <c r="F401" s="142"/>
      <c r="G401" s="143"/>
    </row>
    <row r="402" spans="1:7" ht="13.5">
      <c r="A402" s="79"/>
      <c r="B402" s="140" t="s">
        <v>436</v>
      </c>
      <c r="C402" s="141"/>
      <c r="D402" s="141"/>
      <c r="E402" s="30">
        <v>0</v>
      </c>
      <c r="F402" s="142"/>
      <c r="G402" s="143"/>
    </row>
    <row r="403" spans="1:7" ht="13.5">
      <c r="A403" s="79"/>
      <c r="B403" s="140" t="s">
        <v>437</v>
      </c>
      <c r="C403" s="141"/>
      <c r="D403" s="141"/>
      <c r="E403" s="30">
        <v>442</v>
      </c>
      <c r="F403" s="142"/>
      <c r="G403" s="143"/>
    </row>
    <row r="404" spans="1:7" ht="13.5">
      <c r="A404" s="79"/>
      <c r="B404" s="140" t="s">
        <v>438</v>
      </c>
      <c r="C404" s="141">
        <v>867</v>
      </c>
      <c r="D404" s="141">
        <v>631</v>
      </c>
      <c r="E404" s="30">
        <v>631</v>
      </c>
      <c r="F404" s="142">
        <v>1</v>
      </c>
      <c r="G404" s="143">
        <v>1.3658008658008658</v>
      </c>
    </row>
    <row r="405" spans="1:7" ht="13.5">
      <c r="A405" s="79"/>
      <c r="B405" s="140" t="s">
        <v>439</v>
      </c>
      <c r="C405" s="141"/>
      <c r="D405" s="141"/>
      <c r="E405" s="30">
        <v>628</v>
      </c>
      <c r="F405" s="142"/>
      <c r="G405" s="143">
        <v>0.7575392038600723</v>
      </c>
    </row>
    <row r="406" spans="1:7" ht="13.5">
      <c r="A406" s="79"/>
      <c r="B406" s="140" t="s">
        <v>440</v>
      </c>
      <c r="C406" s="141"/>
      <c r="D406" s="141"/>
      <c r="E406" s="30">
        <v>3</v>
      </c>
      <c r="F406" s="142"/>
      <c r="G406" s="143">
        <v>0.006048387096774193</v>
      </c>
    </row>
    <row r="407" spans="1:7" ht="13.5">
      <c r="A407" s="79"/>
      <c r="B407" s="140" t="s">
        <v>441</v>
      </c>
      <c r="C407" s="141"/>
      <c r="D407" s="141"/>
      <c r="E407" s="30">
        <v>0</v>
      </c>
      <c r="F407" s="142"/>
      <c r="G407" s="143">
        <v>0</v>
      </c>
    </row>
    <row r="408" spans="1:7" ht="13.5">
      <c r="A408" s="79"/>
      <c r="B408" s="140" t="s">
        <v>442</v>
      </c>
      <c r="C408" s="141"/>
      <c r="D408" s="141"/>
      <c r="E408" s="30">
        <v>0</v>
      </c>
      <c r="F408" s="142"/>
      <c r="G408" s="143">
        <v>0</v>
      </c>
    </row>
    <row r="409" spans="1:7" ht="13.5">
      <c r="A409" s="79"/>
      <c r="B409" s="140" t="s">
        <v>443</v>
      </c>
      <c r="C409" s="141"/>
      <c r="D409" s="141"/>
      <c r="E409" s="30">
        <v>0</v>
      </c>
      <c r="F409" s="142"/>
      <c r="G409" s="143">
        <v>0</v>
      </c>
    </row>
    <row r="410" spans="1:7" ht="13.5">
      <c r="A410" s="79"/>
      <c r="B410" s="140" t="s">
        <v>444</v>
      </c>
      <c r="C410" s="141"/>
      <c r="D410" s="141"/>
      <c r="E410" s="30">
        <v>0</v>
      </c>
      <c r="F410" s="142"/>
      <c r="G410" s="143"/>
    </row>
    <row r="411" spans="1:7" ht="13.5">
      <c r="A411" s="79"/>
      <c r="B411" s="140" t="s">
        <v>445</v>
      </c>
      <c r="C411" s="141"/>
      <c r="D411" s="141"/>
      <c r="E411" s="30">
        <v>0</v>
      </c>
      <c r="F411" s="142"/>
      <c r="G411" s="143"/>
    </row>
    <row r="412" spans="1:7" ht="13.5">
      <c r="A412" s="79"/>
      <c r="B412" s="140" t="s">
        <v>446</v>
      </c>
      <c r="C412" s="141">
        <v>1285</v>
      </c>
      <c r="D412" s="141">
        <v>1406</v>
      </c>
      <c r="E412" s="30">
        <v>1406</v>
      </c>
      <c r="F412" s="142">
        <v>1</v>
      </c>
      <c r="G412" s="143">
        <v>17.358024691358025</v>
      </c>
    </row>
    <row r="413" spans="1:7" ht="13.5">
      <c r="A413" s="79"/>
      <c r="B413" s="140" t="s">
        <v>447</v>
      </c>
      <c r="C413" s="141"/>
      <c r="D413" s="141"/>
      <c r="E413" s="30">
        <v>0</v>
      </c>
      <c r="F413" s="142"/>
      <c r="G413" s="143">
        <v>0</v>
      </c>
    </row>
    <row r="414" spans="1:7" ht="13.5">
      <c r="A414" s="79"/>
      <c r="B414" s="140" t="s">
        <v>448</v>
      </c>
      <c r="C414" s="141"/>
      <c r="D414" s="141"/>
      <c r="E414" s="30">
        <v>715</v>
      </c>
      <c r="F414" s="142"/>
      <c r="G414" s="143"/>
    </row>
    <row r="415" spans="1:7" ht="13.5">
      <c r="A415" s="79"/>
      <c r="B415" s="140" t="s">
        <v>449</v>
      </c>
      <c r="C415" s="141"/>
      <c r="D415" s="141"/>
      <c r="E415" s="30">
        <v>498</v>
      </c>
      <c r="F415" s="142"/>
      <c r="G415" s="143">
        <v>0.6578599735799208</v>
      </c>
    </row>
    <row r="416" spans="1:7" ht="13.5">
      <c r="A416" s="79"/>
      <c r="B416" s="140" t="s">
        <v>450</v>
      </c>
      <c r="C416" s="141"/>
      <c r="D416" s="141"/>
      <c r="E416" s="30">
        <v>193</v>
      </c>
      <c r="F416" s="142"/>
      <c r="G416" s="143">
        <v>0.6917562724014337</v>
      </c>
    </row>
    <row r="417" spans="1:7" ht="13.5">
      <c r="A417" s="79"/>
      <c r="B417" s="140" t="s">
        <v>451</v>
      </c>
      <c r="C417" s="141"/>
      <c r="D417" s="141"/>
      <c r="E417" s="30">
        <v>0</v>
      </c>
      <c r="F417" s="142"/>
      <c r="G417" s="143">
        <v>0</v>
      </c>
    </row>
    <row r="418" spans="1:7" ht="13.5">
      <c r="A418" s="79"/>
      <c r="B418" s="140" t="s">
        <v>452</v>
      </c>
      <c r="C418" s="141">
        <v>251</v>
      </c>
      <c r="D418" s="141">
        <v>263</v>
      </c>
      <c r="E418" s="30">
        <v>263</v>
      </c>
      <c r="F418" s="142">
        <v>1</v>
      </c>
      <c r="G418" s="143"/>
    </row>
    <row r="419" spans="1:7" ht="13.5">
      <c r="A419" s="79"/>
      <c r="B419" s="140" t="s">
        <v>453</v>
      </c>
      <c r="C419" s="141"/>
      <c r="D419" s="141"/>
      <c r="E419" s="30">
        <v>177</v>
      </c>
      <c r="F419" s="142"/>
      <c r="G419" s="143">
        <v>0.7375</v>
      </c>
    </row>
    <row r="420" spans="1:7" ht="13.5">
      <c r="A420" s="79"/>
      <c r="B420" s="140" t="s">
        <v>454</v>
      </c>
      <c r="C420" s="141"/>
      <c r="D420" s="141"/>
      <c r="E420" s="30">
        <v>53</v>
      </c>
      <c r="F420" s="142"/>
      <c r="G420" s="143">
        <v>0.3212121212121212</v>
      </c>
    </row>
    <row r="421" spans="1:7" ht="13.5">
      <c r="A421" s="79"/>
      <c r="B421" s="140" t="s">
        <v>455</v>
      </c>
      <c r="C421" s="141"/>
      <c r="D421" s="141"/>
      <c r="E421" s="30">
        <v>0</v>
      </c>
      <c r="F421" s="142"/>
      <c r="G421" s="143">
        <v>0</v>
      </c>
    </row>
    <row r="422" spans="1:7" ht="13.5">
      <c r="A422" s="79"/>
      <c r="B422" s="140" t="s">
        <v>456</v>
      </c>
      <c r="C422" s="141"/>
      <c r="D422" s="141"/>
      <c r="E422" s="30">
        <v>0</v>
      </c>
      <c r="F422" s="142"/>
      <c r="G422" s="143"/>
    </row>
    <row r="423" spans="1:7" ht="13.5">
      <c r="A423" s="79"/>
      <c r="B423" s="140" t="s">
        <v>457</v>
      </c>
      <c r="C423" s="141"/>
      <c r="D423" s="141"/>
      <c r="E423" s="30">
        <v>33</v>
      </c>
      <c r="F423" s="142"/>
      <c r="G423" s="143"/>
    </row>
    <row r="424" spans="1:7" ht="13.5">
      <c r="A424" s="79"/>
      <c r="B424" s="140" t="s">
        <v>458</v>
      </c>
      <c r="C424" s="141"/>
      <c r="D424" s="141"/>
      <c r="E424" s="30">
        <v>0</v>
      </c>
      <c r="F424" s="142"/>
      <c r="G424" s="143">
        <v>0</v>
      </c>
    </row>
    <row r="425" spans="1:7" ht="13.5">
      <c r="A425" s="79"/>
      <c r="B425" s="140" t="s">
        <v>459</v>
      </c>
      <c r="C425" s="141">
        <v>550</v>
      </c>
      <c r="D425" s="141">
        <v>435</v>
      </c>
      <c r="E425" s="30">
        <v>435</v>
      </c>
      <c r="F425" s="142">
        <v>1</v>
      </c>
      <c r="G425" s="143"/>
    </row>
    <row r="426" spans="1:7" ht="13.5">
      <c r="A426" s="79"/>
      <c r="B426" s="140" t="s">
        <v>140</v>
      </c>
      <c r="C426" s="141"/>
      <c r="D426" s="141"/>
      <c r="E426" s="30">
        <v>228</v>
      </c>
      <c r="F426" s="142"/>
      <c r="G426" s="143">
        <v>0.4342857142857143</v>
      </c>
    </row>
    <row r="427" spans="1:7" ht="13.5">
      <c r="A427" s="79"/>
      <c r="B427" s="140" t="s">
        <v>141</v>
      </c>
      <c r="C427" s="141"/>
      <c r="D427" s="141"/>
      <c r="E427" s="30">
        <v>8</v>
      </c>
      <c r="F427" s="142"/>
      <c r="G427" s="143">
        <v>0.050314465408805034</v>
      </c>
    </row>
    <row r="428" spans="1:7" ht="13.5">
      <c r="A428" s="79"/>
      <c r="B428" s="140" t="s">
        <v>142</v>
      </c>
      <c r="C428" s="141"/>
      <c r="D428" s="141"/>
      <c r="E428" s="30">
        <v>0</v>
      </c>
      <c r="F428" s="142"/>
      <c r="G428" s="143">
        <v>0</v>
      </c>
    </row>
    <row r="429" spans="1:7" ht="13.5">
      <c r="A429" s="79"/>
      <c r="B429" s="140" t="s">
        <v>460</v>
      </c>
      <c r="C429" s="141"/>
      <c r="D429" s="141"/>
      <c r="E429" s="30">
        <v>5</v>
      </c>
      <c r="F429" s="142"/>
      <c r="G429" s="143"/>
    </row>
    <row r="430" spans="1:7" ht="13.5">
      <c r="A430" s="79"/>
      <c r="B430" s="140" t="s">
        <v>461</v>
      </c>
      <c r="C430" s="141"/>
      <c r="D430" s="141"/>
      <c r="E430" s="30">
        <v>52</v>
      </c>
      <c r="F430" s="142"/>
      <c r="G430" s="143">
        <v>10.4</v>
      </c>
    </row>
    <row r="431" spans="1:7" ht="13.5">
      <c r="A431" s="79"/>
      <c r="B431" s="140" t="s">
        <v>462</v>
      </c>
      <c r="C431" s="141"/>
      <c r="D431" s="141"/>
      <c r="E431" s="30">
        <v>80</v>
      </c>
      <c r="F431" s="142"/>
      <c r="G431" s="143">
        <v>0.6349206349206349</v>
      </c>
    </row>
    <row r="432" spans="1:7" ht="13.5">
      <c r="A432" s="79"/>
      <c r="B432" s="140" t="s">
        <v>463</v>
      </c>
      <c r="C432" s="141"/>
      <c r="D432" s="141"/>
      <c r="E432" s="30">
        <v>0</v>
      </c>
      <c r="F432" s="142"/>
      <c r="G432" s="143">
        <v>0</v>
      </c>
    </row>
    <row r="433" spans="1:7" ht="13.5">
      <c r="A433" s="79"/>
      <c r="B433" s="140" t="s">
        <v>464</v>
      </c>
      <c r="C433" s="141"/>
      <c r="D433" s="141"/>
      <c r="E433" s="30">
        <v>62</v>
      </c>
      <c r="F433" s="142"/>
      <c r="G433" s="143">
        <v>0.8266666666666667</v>
      </c>
    </row>
    <row r="434" spans="1:7" ht="12.75" customHeight="1">
      <c r="A434" s="79"/>
      <c r="B434" s="140" t="s">
        <v>465</v>
      </c>
      <c r="C434" s="141"/>
      <c r="D434" s="141">
        <v>338</v>
      </c>
      <c r="E434" s="30">
        <v>338</v>
      </c>
      <c r="F434" s="142">
        <v>1</v>
      </c>
      <c r="G434" s="143"/>
    </row>
    <row r="435" spans="1:7" ht="13.5">
      <c r="A435" s="79"/>
      <c r="B435" s="140" t="s">
        <v>466</v>
      </c>
      <c r="C435" s="141"/>
      <c r="D435" s="141"/>
      <c r="E435" s="30">
        <v>0</v>
      </c>
      <c r="F435" s="142"/>
      <c r="G435" s="143"/>
    </row>
    <row r="436" spans="1:7" ht="13.5">
      <c r="A436" s="79"/>
      <c r="B436" s="140" t="s">
        <v>467</v>
      </c>
      <c r="C436" s="141"/>
      <c r="D436" s="141"/>
      <c r="E436" s="30">
        <v>0</v>
      </c>
      <c r="F436" s="142"/>
      <c r="G436" s="143"/>
    </row>
    <row r="437" spans="1:7" ht="13.5">
      <c r="A437" s="79"/>
      <c r="B437" s="140" t="s">
        <v>468</v>
      </c>
      <c r="C437" s="141"/>
      <c r="D437" s="141"/>
      <c r="E437" s="30">
        <v>338</v>
      </c>
      <c r="F437" s="142"/>
      <c r="G437" s="143"/>
    </row>
    <row r="438" spans="1:7" ht="13.5">
      <c r="A438" s="79"/>
      <c r="B438" s="140" t="s">
        <v>469</v>
      </c>
      <c r="C438" s="141"/>
      <c r="D438" s="141"/>
      <c r="E438" s="30">
        <v>0</v>
      </c>
      <c r="F438" s="142"/>
      <c r="G438" s="143"/>
    </row>
    <row r="439" spans="1:7" ht="13.5">
      <c r="A439" s="79"/>
      <c r="B439" s="140" t="s">
        <v>470</v>
      </c>
      <c r="C439" s="141">
        <v>231</v>
      </c>
      <c r="D439" s="141">
        <v>192</v>
      </c>
      <c r="E439" s="30">
        <v>192</v>
      </c>
      <c r="F439" s="142">
        <v>1</v>
      </c>
      <c r="G439" s="143">
        <v>0.8571428571428571</v>
      </c>
    </row>
    <row r="440" spans="1:7" ht="13.5">
      <c r="A440" s="79"/>
      <c r="B440" s="140" t="s">
        <v>140</v>
      </c>
      <c r="C440" s="141"/>
      <c r="D440" s="141"/>
      <c r="E440" s="30">
        <v>147</v>
      </c>
      <c r="F440" s="142"/>
      <c r="G440" s="143">
        <v>1.2049180327868851</v>
      </c>
    </row>
    <row r="441" spans="1:7" ht="13.5">
      <c r="A441" s="79"/>
      <c r="B441" s="140" t="s">
        <v>141</v>
      </c>
      <c r="C441" s="141"/>
      <c r="D441" s="141"/>
      <c r="E441" s="30">
        <v>1</v>
      </c>
      <c r="F441" s="142"/>
      <c r="G441" s="143"/>
    </row>
    <row r="442" spans="1:7" ht="13.5">
      <c r="A442" s="79"/>
      <c r="B442" s="140" t="s">
        <v>142</v>
      </c>
      <c r="C442" s="141"/>
      <c r="D442" s="141"/>
      <c r="E442" s="30">
        <v>0</v>
      </c>
      <c r="F442" s="142"/>
      <c r="G442" s="143"/>
    </row>
    <row r="443" spans="1:7" ht="13.5">
      <c r="A443" s="79"/>
      <c r="B443" s="140" t="s">
        <v>471</v>
      </c>
      <c r="C443" s="141"/>
      <c r="D443" s="141"/>
      <c r="E443" s="30">
        <v>44</v>
      </c>
      <c r="F443" s="142"/>
      <c r="G443" s="143">
        <v>0.43137254901960786</v>
      </c>
    </row>
    <row r="444" spans="1:7" ht="13.5">
      <c r="A444" s="79"/>
      <c r="B444" s="140" t="s">
        <v>472</v>
      </c>
      <c r="C444" s="141"/>
      <c r="D444" s="141"/>
      <c r="E444" s="30">
        <v>0</v>
      </c>
      <c r="F444" s="142"/>
      <c r="G444" s="143"/>
    </row>
    <row r="445" spans="1:7" ht="13.5">
      <c r="A445" s="79"/>
      <c r="B445" s="140" t="s">
        <v>473</v>
      </c>
      <c r="C445" s="141"/>
      <c r="D445" s="141"/>
      <c r="E445" s="30">
        <v>0</v>
      </c>
      <c r="F445" s="142"/>
      <c r="G445" s="143"/>
    </row>
    <row r="446" spans="1:7" ht="13.5">
      <c r="A446" s="79"/>
      <c r="B446" s="140" t="s">
        <v>474</v>
      </c>
      <c r="C446" s="141"/>
      <c r="D446" s="141"/>
      <c r="E446" s="30">
        <v>0</v>
      </c>
      <c r="F446" s="142"/>
      <c r="G446" s="143"/>
    </row>
    <row r="447" spans="1:7" ht="13.5">
      <c r="A447" s="79"/>
      <c r="B447" s="140" t="s">
        <v>475</v>
      </c>
      <c r="C447" s="141">
        <v>145</v>
      </c>
      <c r="D447" s="141">
        <v>123</v>
      </c>
      <c r="E447" s="30">
        <v>123</v>
      </c>
      <c r="F447" s="142">
        <v>1</v>
      </c>
      <c r="G447" s="143">
        <v>0.8848920863309353</v>
      </c>
    </row>
    <row r="448" spans="1:7" ht="13.5">
      <c r="A448" s="79"/>
      <c r="B448" s="140" t="s">
        <v>476</v>
      </c>
      <c r="C448" s="141"/>
      <c r="D448" s="141"/>
      <c r="E448" s="30">
        <v>0</v>
      </c>
      <c r="F448" s="142"/>
      <c r="G448" s="143">
        <v>0</v>
      </c>
    </row>
    <row r="449" spans="1:7" ht="13.5">
      <c r="A449" s="79"/>
      <c r="B449" s="140" t="s">
        <v>477</v>
      </c>
      <c r="C449" s="141"/>
      <c r="D449" s="141"/>
      <c r="E449" s="30">
        <v>123</v>
      </c>
      <c r="F449" s="142"/>
      <c r="G449" s="143">
        <v>0.9534883720930233</v>
      </c>
    </row>
    <row r="450" spans="1:7" ht="13.5">
      <c r="A450" s="79"/>
      <c r="B450" s="140" t="s">
        <v>478</v>
      </c>
      <c r="C450" s="141"/>
      <c r="D450" s="141"/>
      <c r="E450" s="30">
        <v>0</v>
      </c>
      <c r="F450" s="142"/>
      <c r="G450" s="143"/>
    </row>
    <row r="451" spans="1:7" ht="13.5">
      <c r="A451" s="79"/>
      <c r="B451" s="140" t="s">
        <v>479</v>
      </c>
      <c r="C451" s="141"/>
      <c r="D451" s="141"/>
      <c r="E451" s="30">
        <v>0</v>
      </c>
      <c r="F451" s="142"/>
      <c r="G451" s="143"/>
    </row>
    <row r="452" spans="1:7" ht="13.5">
      <c r="A452" s="79"/>
      <c r="B452" s="140" t="s">
        <v>480</v>
      </c>
      <c r="C452" s="141"/>
      <c r="D452" s="141"/>
      <c r="E452" s="30">
        <v>0</v>
      </c>
      <c r="F452" s="142"/>
      <c r="G452" s="143"/>
    </row>
    <row r="453" spans="1:7" ht="13.5">
      <c r="A453" s="79"/>
      <c r="B453" s="140" t="s">
        <v>481</v>
      </c>
      <c r="C453" s="141"/>
      <c r="D453" s="141"/>
      <c r="E453" s="30">
        <v>0</v>
      </c>
      <c r="F453" s="142"/>
      <c r="G453" s="143"/>
    </row>
    <row r="454" spans="1:7" ht="13.5">
      <c r="A454" s="79"/>
      <c r="B454" s="140" t="s">
        <v>482</v>
      </c>
      <c r="C454" s="141"/>
      <c r="D454" s="141"/>
      <c r="E454" s="30">
        <v>0</v>
      </c>
      <c r="F454" s="142"/>
      <c r="G454" s="143"/>
    </row>
    <row r="455" spans="1:7" ht="13.5">
      <c r="A455" s="79"/>
      <c r="B455" s="140" t="s">
        <v>483</v>
      </c>
      <c r="C455" s="141"/>
      <c r="D455" s="141"/>
      <c r="E455" s="30">
        <v>0</v>
      </c>
      <c r="F455" s="142"/>
      <c r="G455" s="143"/>
    </row>
    <row r="456" spans="1:7" ht="13.5">
      <c r="A456" s="79"/>
      <c r="B456" s="140" t="s">
        <v>484</v>
      </c>
      <c r="C456" s="141">
        <v>8</v>
      </c>
      <c r="D456" s="141">
        <v>8</v>
      </c>
      <c r="E456" s="30">
        <v>8</v>
      </c>
      <c r="F456" s="142">
        <v>1</v>
      </c>
      <c r="G456" s="143">
        <v>1</v>
      </c>
    </row>
    <row r="457" spans="1:7" ht="13.5">
      <c r="A457" s="79"/>
      <c r="B457" s="140" t="s">
        <v>485</v>
      </c>
      <c r="C457" s="141"/>
      <c r="D457" s="141"/>
      <c r="E457" s="30">
        <v>3</v>
      </c>
      <c r="F457" s="142"/>
      <c r="G457" s="143">
        <v>1</v>
      </c>
    </row>
    <row r="458" spans="1:7" ht="13.5">
      <c r="A458" s="79"/>
      <c r="B458" s="140" t="s">
        <v>486</v>
      </c>
      <c r="C458" s="141"/>
      <c r="D458" s="141"/>
      <c r="E458" s="30">
        <v>5</v>
      </c>
      <c r="F458" s="142"/>
      <c r="G458" s="143">
        <v>1</v>
      </c>
    </row>
    <row r="459" spans="1:7" ht="13.5">
      <c r="A459" s="79"/>
      <c r="B459" s="140" t="s">
        <v>487</v>
      </c>
      <c r="C459" s="141"/>
      <c r="D459" s="141"/>
      <c r="E459" s="30">
        <v>0</v>
      </c>
      <c r="F459" s="142"/>
      <c r="G459" s="143"/>
    </row>
    <row r="460" spans="1:7" ht="13.5">
      <c r="A460" s="79"/>
      <c r="B460" s="140" t="s">
        <v>488</v>
      </c>
      <c r="C460" s="141"/>
      <c r="D460" s="141"/>
      <c r="E460" s="30">
        <v>0</v>
      </c>
      <c r="F460" s="142"/>
      <c r="G460" s="143"/>
    </row>
    <row r="461" spans="1:7" ht="13.5">
      <c r="A461" s="79"/>
      <c r="B461" s="140" t="s">
        <v>489</v>
      </c>
      <c r="C461" s="141"/>
      <c r="D461" s="141"/>
      <c r="E461" s="30">
        <v>0</v>
      </c>
      <c r="F461" s="142"/>
      <c r="G461" s="143"/>
    </row>
    <row r="462" spans="1:7" ht="13.5">
      <c r="A462" s="79"/>
      <c r="B462" s="140" t="s">
        <v>490</v>
      </c>
      <c r="C462" s="141"/>
      <c r="D462" s="141"/>
      <c r="E462" s="30">
        <v>0</v>
      </c>
      <c r="F462" s="142"/>
      <c r="G462" s="143"/>
    </row>
    <row r="463" spans="1:7" ht="13.5">
      <c r="A463" s="79"/>
      <c r="B463" s="140" t="s">
        <v>491</v>
      </c>
      <c r="C463" s="141"/>
      <c r="D463" s="141"/>
      <c r="E463" s="30">
        <v>0</v>
      </c>
      <c r="F463" s="142"/>
      <c r="G463" s="143"/>
    </row>
    <row r="464" spans="1:7" ht="13.5">
      <c r="A464" s="79"/>
      <c r="B464" s="140" t="s">
        <v>492</v>
      </c>
      <c r="C464" s="141"/>
      <c r="D464" s="141"/>
      <c r="E464" s="30">
        <v>0</v>
      </c>
      <c r="F464" s="142"/>
      <c r="G464" s="143"/>
    </row>
    <row r="465" spans="1:7" ht="13.5">
      <c r="A465" s="79"/>
      <c r="B465" s="140" t="s">
        <v>493</v>
      </c>
      <c r="C465" s="141"/>
      <c r="D465" s="141"/>
      <c r="E465" s="30">
        <v>0</v>
      </c>
      <c r="F465" s="142"/>
      <c r="G465" s="143"/>
    </row>
    <row r="466" spans="1:7" ht="13.5">
      <c r="A466" s="79"/>
      <c r="B466" s="140" t="s">
        <v>494</v>
      </c>
      <c r="C466" s="141"/>
      <c r="D466" s="141"/>
      <c r="E466" s="30">
        <v>0</v>
      </c>
      <c r="F466" s="142"/>
      <c r="G466" s="143"/>
    </row>
    <row r="467" spans="1:7" ht="13.5">
      <c r="A467" s="79"/>
      <c r="B467" s="140" t="s">
        <v>495</v>
      </c>
      <c r="C467" s="141"/>
      <c r="D467" s="141"/>
      <c r="E467" s="30">
        <v>0</v>
      </c>
      <c r="F467" s="142"/>
      <c r="G467" s="143"/>
    </row>
    <row r="468" spans="1:7" ht="13.5">
      <c r="A468" s="79"/>
      <c r="B468" s="140" t="s">
        <v>496</v>
      </c>
      <c r="C468" s="141">
        <v>100</v>
      </c>
      <c r="D468" s="141">
        <v>224</v>
      </c>
      <c r="E468" s="30">
        <v>224</v>
      </c>
      <c r="F468" s="142">
        <v>1</v>
      </c>
      <c r="G468" s="143">
        <v>2.4086021505376345</v>
      </c>
    </row>
    <row r="469" spans="1:7" ht="13.5">
      <c r="A469" s="79"/>
      <c r="B469" s="140" t="s">
        <v>497</v>
      </c>
      <c r="C469" s="141"/>
      <c r="D469" s="141"/>
      <c r="E469" s="30">
        <v>224</v>
      </c>
      <c r="F469" s="142"/>
      <c r="G469" s="143">
        <v>2.4086021505376345</v>
      </c>
    </row>
    <row r="470" spans="1:7" ht="13.5">
      <c r="A470" s="79" t="s">
        <v>498</v>
      </c>
      <c r="B470" s="140" t="s">
        <v>26</v>
      </c>
      <c r="C470" s="141">
        <v>96685</v>
      </c>
      <c r="D470" s="141">
        <v>118552</v>
      </c>
      <c r="E470" s="30">
        <v>118552</v>
      </c>
      <c r="F470" s="142">
        <v>1</v>
      </c>
      <c r="G470" s="143">
        <v>10.205044331583025</v>
      </c>
    </row>
    <row r="471" spans="1:7" ht="13.5">
      <c r="A471" s="79"/>
      <c r="B471" s="140" t="s">
        <v>499</v>
      </c>
      <c r="C471" s="141">
        <v>845</v>
      </c>
      <c r="D471" s="141">
        <v>787</v>
      </c>
      <c r="E471" s="30">
        <v>787</v>
      </c>
      <c r="F471" s="142">
        <v>1</v>
      </c>
      <c r="G471" s="143">
        <v>0.9504830917874396</v>
      </c>
    </row>
    <row r="472" spans="1:7" ht="13.5">
      <c r="A472" s="79"/>
      <c r="B472" s="140" t="s">
        <v>140</v>
      </c>
      <c r="C472" s="141"/>
      <c r="D472" s="141"/>
      <c r="E472" s="30">
        <v>597</v>
      </c>
      <c r="F472" s="142"/>
      <c r="G472" s="143">
        <v>1.1242937853107344</v>
      </c>
    </row>
    <row r="473" spans="1:7" ht="13.5">
      <c r="A473" s="79"/>
      <c r="B473" s="140" t="s">
        <v>141</v>
      </c>
      <c r="C473" s="141"/>
      <c r="D473" s="141"/>
      <c r="E473" s="30">
        <v>0</v>
      </c>
      <c r="F473" s="142"/>
      <c r="G473" s="143">
        <v>0</v>
      </c>
    </row>
    <row r="474" spans="1:7" ht="13.5">
      <c r="A474" s="79"/>
      <c r="B474" s="140" t="s">
        <v>142</v>
      </c>
      <c r="C474" s="141"/>
      <c r="D474" s="141"/>
      <c r="E474" s="30">
        <v>0</v>
      </c>
      <c r="F474" s="142"/>
      <c r="G474" s="143"/>
    </row>
    <row r="475" spans="1:7" ht="13.5">
      <c r="A475" s="79"/>
      <c r="B475" s="140" t="s">
        <v>500</v>
      </c>
      <c r="C475" s="141"/>
      <c r="D475" s="141"/>
      <c r="E475" s="30">
        <v>190</v>
      </c>
      <c r="F475" s="142"/>
      <c r="G475" s="143">
        <v>0.6859205776173285</v>
      </c>
    </row>
    <row r="476" spans="1:7" ht="13.5">
      <c r="A476" s="79"/>
      <c r="B476" s="140" t="s">
        <v>501</v>
      </c>
      <c r="C476" s="141">
        <v>5610</v>
      </c>
      <c r="D476" s="141">
        <v>13135</v>
      </c>
      <c r="E476" s="30">
        <v>13135</v>
      </c>
      <c r="F476" s="142">
        <v>1</v>
      </c>
      <c r="G476" s="143">
        <v>2.4675934623332707</v>
      </c>
    </row>
    <row r="477" spans="1:7" ht="13.5">
      <c r="A477" s="79"/>
      <c r="B477" s="140" t="s">
        <v>502</v>
      </c>
      <c r="C477" s="141"/>
      <c r="D477" s="141"/>
      <c r="E477" s="30">
        <v>10617</v>
      </c>
      <c r="F477" s="142"/>
      <c r="G477" s="143">
        <v>2.3344327176781</v>
      </c>
    </row>
    <row r="478" spans="1:7" ht="13.5">
      <c r="A478" s="79"/>
      <c r="B478" s="140" t="s">
        <v>503</v>
      </c>
      <c r="C478" s="141"/>
      <c r="D478" s="141"/>
      <c r="E478" s="30">
        <v>230</v>
      </c>
      <c r="F478" s="142"/>
      <c r="G478" s="143"/>
    </row>
    <row r="479" spans="1:7" ht="13.5">
      <c r="A479" s="79"/>
      <c r="B479" s="140" t="s">
        <v>504</v>
      </c>
      <c r="C479" s="141"/>
      <c r="D479" s="141"/>
      <c r="E479" s="30">
        <v>0</v>
      </c>
      <c r="F479" s="142"/>
      <c r="G479" s="143"/>
    </row>
    <row r="480" spans="1:7" ht="13.5">
      <c r="A480" s="79"/>
      <c r="B480" s="140" t="s">
        <v>505</v>
      </c>
      <c r="C480" s="141"/>
      <c r="D480" s="141"/>
      <c r="E480" s="30">
        <v>0</v>
      </c>
      <c r="F480" s="142"/>
      <c r="G480" s="143"/>
    </row>
    <row r="481" spans="1:7" ht="13.5">
      <c r="A481" s="79"/>
      <c r="B481" s="140" t="s">
        <v>506</v>
      </c>
      <c r="C481" s="141"/>
      <c r="D481" s="141"/>
      <c r="E481" s="30">
        <v>755</v>
      </c>
      <c r="F481" s="142"/>
      <c r="G481" s="143">
        <v>1.0678925035360678</v>
      </c>
    </row>
    <row r="482" spans="1:7" ht="13.5">
      <c r="A482" s="79"/>
      <c r="B482" s="140" t="s">
        <v>507</v>
      </c>
      <c r="C482" s="141"/>
      <c r="D482" s="141"/>
      <c r="E482" s="30">
        <v>0</v>
      </c>
      <c r="F482" s="142"/>
      <c r="G482" s="143"/>
    </row>
    <row r="483" spans="1:7" ht="13.5">
      <c r="A483" s="79"/>
      <c r="B483" s="140" t="s">
        <v>508</v>
      </c>
      <c r="C483" s="141"/>
      <c r="D483" s="141"/>
      <c r="E483" s="30">
        <v>0</v>
      </c>
      <c r="F483" s="142"/>
      <c r="G483" s="143"/>
    </row>
    <row r="484" spans="1:7" ht="13.5">
      <c r="A484" s="79"/>
      <c r="B484" s="140" t="s">
        <v>509</v>
      </c>
      <c r="C484" s="141"/>
      <c r="D484" s="141"/>
      <c r="E484" s="30">
        <v>0</v>
      </c>
      <c r="F484" s="142"/>
      <c r="G484" s="143"/>
    </row>
    <row r="485" spans="1:7" ht="13.5">
      <c r="A485" s="79"/>
      <c r="B485" s="140" t="s">
        <v>510</v>
      </c>
      <c r="C485" s="141"/>
      <c r="D485" s="141"/>
      <c r="E485" s="30">
        <v>0</v>
      </c>
      <c r="F485" s="142"/>
      <c r="G485" s="143"/>
    </row>
    <row r="486" spans="1:7" ht="13.5">
      <c r="A486" s="79"/>
      <c r="B486" s="140" t="s">
        <v>511</v>
      </c>
      <c r="C486" s="141"/>
      <c r="D486" s="141"/>
      <c r="E486" s="30">
        <v>0</v>
      </c>
      <c r="F486" s="142"/>
      <c r="G486" s="143"/>
    </row>
    <row r="487" spans="1:7" ht="13.5">
      <c r="A487" s="79"/>
      <c r="B487" s="140" t="s">
        <v>512</v>
      </c>
      <c r="C487" s="141"/>
      <c r="D487" s="141"/>
      <c r="E487" s="30">
        <v>0</v>
      </c>
      <c r="F487" s="142"/>
      <c r="G487" s="143"/>
    </row>
    <row r="488" spans="1:7" ht="13.5">
      <c r="A488" s="79"/>
      <c r="B488" s="140" t="s">
        <v>513</v>
      </c>
      <c r="C488" s="141"/>
      <c r="D488" s="141"/>
      <c r="E488" s="30">
        <v>1533</v>
      </c>
      <c r="F488" s="142"/>
      <c r="G488" s="143">
        <v>22.544117647058822</v>
      </c>
    </row>
    <row r="489" spans="1:7" ht="13.5">
      <c r="A489" s="79"/>
      <c r="B489" s="140" t="s">
        <v>514</v>
      </c>
      <c r="C489" s="141">
        <v>82</v>
      </c>
      <c r="D489" s="141">
        <v>139</v>
      </c>
      <c r="E489" s="30">
        <v>139</v>
      </c>
      <c r="F489" s="142">
        <v>1</v>
      </c>
      <c r="G489" s="143">
        <v>1.7375</v>
      </c>
    </row>
    <row r="490" spans="1:7" ht="13.5">
      <c r="A490" s="79"/>
      <c r="B490" s="140" t="s">
        <v>515</v>
      </c>
      <c r="C490" s="141"/>
      <c r="D490" s="141"/>
      <c r="E490" s="30">
        <v>0</v>
      </c>
      <c r="F490" s="142"/>
      <c r="G490" s="143"/>
    </row>
    <row r="491" spans="1:7" ht="13.5">
      <c r="A491" s="79"/>
      <c r="B491" s="140" t="s">
        <v>516</v>
      </c>
      <c r="C491" s="141"/>
      <c r="D491" s="141"/>
      <c r="E491" s="30">
        <v>129</v>
      </c>
      <c r="F491" s="142"/>
      <c r="G491" s="143">
        <v>1.6125</v>
      </c>
    </row>
    <row r="492" spans="1:7" ht="13.5">
      <c r="A492" s="79"/>
      <c r="B492" s="140" t="s">
        <v>517</v>
      </c>
      <c r="C492" s="141"/>
      <c r="D492" s="141"/>
      <c r="E492" s="30">
        <v>10</v>
      </c>
      <c r="F492" s="142"/>
      <c r="G492" s="143"/>
    </row>
    <row r="493" spans="1:7" ht="13.5">
      <c r="A493" s="79"/>
      <c r="B493" s="140" t="s">
        <v>518</v>
      </c>
      <c r="C493" s="141">
        <v>5544</v>
      </c>
      <c r="D493" s="141">
        <v>5674</v>
      </c>
      <c r="E493" s="30">
        <v>5674</v>
      </c>
      <c r="F493" s="142">
        <v>1</v>
      </c>
      <c r="G493" s="143">
        <v>1.0568075991804806</v>
      </c>
    </row>
    <row r="494" spans="1:7" ht="13.5">
      <c r="A494" s="79"/>
      <c r="B494" s="140" t="s">
        <v>519</v>
      </c>
      <c r="C494" s="141"/>
      <c r="D494" s="141"/>
      <c r="E494" s="30">
        <v>1007</v>
      </c>
      <c r="F494" s="142"/>
      <c r="G494" s="143">
        <v>0.8213703099510603</v>
      </c>
    </row>
    <row r="495" spans="1:7" ht="13.5">
      <c r="A495" s="79"/>
      <c r="B495" s="140" t="s">
        <v>520</v>
      </c>
      <c r="C495" s="141"/>
      <c r="D495" s="141"/>
      <c r="E495" s="30">
        <v>159</v>
      </c>
      <c r="F495" s="142"/>
      <c r="G495" s="143">
        <v>1.1865671641791045</v>
      </c>
    </row>
    <row r="496" spans="1:7" ht="13.5">
      <c r="A496" s="79"/>
      <c r="B496" s="140" t="s">
        <v>521</v>
      </c>
      <c r="C496" s="141"/>
      <c r="D496" s="141"/>
      <c r="E496" s="30">
        <v>1303</v>
      </c>
      <c r="F496" s="142"/>
      <c r="G496" s="143">
        <v>1.9218289085545723</v>
      </c>
    </row>
    <row r="497" spans="1:7" ht="13.5">
      <c r="A497" s="79"/>
      <c r="B497" s="140" t="s">
        <v>522</v>
      </c>
      <c r="C497" s="141"/>
      <c r="D497" s="141"/>
      <c r="E497" s="30">
        <v>0</v>
      </c>
      <c r="F497" s="142"/>
      <c r="G497" s="143"/>
    </row>
    <row r="498" spans="1:7" ht="13.5">
      <c r="A498" s="79"/>
      <c r="B498" s="140" t="s">
        <v>523</v>
      </c>
      <c r="C498" s="141"/>
      <c r="D498" s="141"/>
      <c r="E498" s="30">
        <v>80</v>
      </c>
      <c r="F498" s="142"/>
      <c r="G498" s="143">
        <v>2</v>
      </c>
    </row>
    <row r="499" spans="1:7" ht="13.5">
      <c r="A499" s="79"/>
      <c r="B499" s="140" t="s">
        <v>524</v>
      </c>
      <c r="C499" s="141"/>
      <c r="D499" s="141"/>
      <c r="E499" s="30">
        <v>999</v>
      </c>
      <c r="F499" s="142"/>
      <c r="G499" s="143">
        <v>0.8983812949640287</v>
      </c>
    </row>
    <row r="500" spans="1:7" ht="13.5">
      <c r="A500" s="79"/>
      <c r="B500" s="140" t="s">
        <v>525</v>
      </c>
      <c r="C500" s="141"/>
      <c r="D500" s="141"/>
      <c r="E500" s="30">
        <v>0</v>
      </c>
      <c r="F500" s="142"/>
      <c r="G500" s="143"/>
    </row>
    <row r="501" spans="1:7" ht="13.5">
      <c r="A501" s="79"/>
      <c r="B501" s="140" t="s">
        <v>526</v>
      </c>
      <c r="C501" s="141"/>
      <c r="D501" s="141"/>
      <c r="E501" s="30">
        <v>31</v>
      </c>
      <c r="F501" s="142"/>
      <c r="G501" s="143">
        <v>2.5833333333333335</v>
      </c>
    </row>
    <row r="502" spans="1:7" ht="13.5">
      <c r="A502" s="79"/>
      <c r="B502" s="140" t="s">
        <v>527</v>
      </c>
      <c r="C502" s="141"/>
      <c r="D502" s="141"/>
      <c r="E502" s="30">
        <v>1968</v>
      </c>
      <c r="F502" s="142"/>
      <c r="G502" s="143">
        <v>0.9398280802292264</v>
      </c>
    </row>
    <row r="503" spans="1:7" ht="13.5">
      <c r="A503" s="79"/>
      <c r="B503" s="140" t="s">
        <v>528</v>
      </c>
      <c r="C503" s="141"/>
      <c r="D503" s="141"/>
      <c r="E503" s="30">
        <v>102</v>
      </c>
      <c r="F503" s="142"/>
      <c r="G503" s="143">
        <v>2.7567567567567566</v>
      </c>
    </row>
    <row r="504" spans="1:7" ht="13.5">
      <c r="A504" s="79"/>
      <c r="B504" s="140" t="s">
        <v>529</v>
      </c>
      <c r="C504" s="141"/>
      <c r="D504" s="141"/>
      <c r="E504" s="30">
        <v>25</v>
      </c>
      <c r="F504" s="142"/>
      <c r="G504" s="143">
        <v>0.6944444444444444</v>
      </c>
    </row>
    <row r="505" spans="1:7" ht="13.5">
      <c r="A505" s="79"/>
      <c r="B505" s="140" t="s">
        <v>530</v>
      </c>
      <c r="C505" s="141">
        <v>20</v>
      </c>
      <c r="D505" s="141">
        <v>7</v>
      </c>
      <c r="E505" s="30">
        <v>7</v>
      </c>
      <c r="F505" s="142">
        <v>1</v>
      </c>
      <c r="G505" s="143">
        <v>0.4117647058823529</v>
      </c>
    </row>
    <row r="506" spans="1:7" ht="13.5">
      <c r="A506" s="79"/>
      <c r="B506" s="140" t="s">
        <v>531</v>
      </c>
      <c r="C506" s="141"/>
      <c r="D506" s="141"/>
      <c r="E506" s="30">
        <v>7</v>
      </c>
      <c r="F506" s="142"/>
      <c r="G506" s="143">
        <v>0.4117647058823529</v>
      </c>
    </row>
    <row r="507" spans="1:7" ht="13.5">
      <c r="A507" s="79"/>
      <c r="B507" s="140" t="s">
        <v>532</v>
      </c>
      <c r="C507" s="141"/>
      <c r="D507" s="141"/>
      <c r="E507" s="30">
        <v>0</v>
      </c>
      <c r="F507" s="142"/>
      <c r="G507" s="143"/>
    </row>
    <row r="508" spans="1:7" ht="13.5">
      <c r="A508" s="79"/>
      <c r="B508" s="140" t="s">
        <v>533</v>
      </c>
      <c r="C508" s="141">
        <v>98</v>
      </c>
      <c r="D508" s="141">
        <v>11</v>
      </c>
      <c r="E508" s="30">
        <v>11</v>
      </c>
      <c r="F508" s="142">
        <v>1</v>
      </c>
      <c r="G508" s="143">
        <v>0.11458333333333333</v>
      </c>
    </row>
    <row r="509" spans="1:7" ht="13.5">
      <c r="A509" s="79"/>
      <c r="B509" s="140" t="s">
        <v>534</v>
      </c>
      <c r="C509" s="141"/>
      <c r="D509" s="141"/>
      <c r="E509" s="30">
        <v>0</v>
      </c>
      <c r="F509" s="142"/>
      <c r="G509" s="143">
        <v>0</v>
      </c>
    </row>
    <row r="510" spans="1:7" ht="13.5">
      <c r="A510" s="79"/>
      <c r="B510" s="140" t="s">
        <v>535</v>
      </c>
      <c r="C510" s="141"/>
      <c r="D510" s="141"/>
      <c r="E510" s="30">
        <v>0</v>
      </c>
      <c r="F510" s="142"/>
      <c r="G510" s="143"/>
    </row>
    <row r="511" spans="1:7" ht="13.5">
      <c r="A511" s="79"/>
      <c r="B511" s="140" t="s">
        <v>536</v>
      </c>
      <c r="C511" s="141"/>
      <c r="D511" s="141"/>
      <c r="E511" s="30">
        <v>11</v>
      </c>
      <c r="F511" s="142"/>
      <c r="G511" s="143">
        <v>0.13924050632911392</v>
      </c>
    </row>
    <row r="512" spans="1:7" ht="13.5">
      <c r="A512" s="79"/>
      <c r="B512" s="140" t="s">
        <v>537</v>
      </c>
      <c r="C512" s="141">
        <v>1817</v>
      </c>
      <c r="D512" s="141">
        <v>1331</v>
      </c>
      <c r="E512" s="30">
        <v>1331</v>
      </c>
      <c r="F512" s="142">
        <v>1</v>
      </c>
      <c r="G512" s="143">
        <v>0.7481731309724564</v>
      </c>
    </row>
    <row r="513" spans="1:7" ht="13.5">
      <c r="A513" s="79"/>
      <c r="B513" s="140" t="s">
        <v>140</v>
      </c>
      <c r="C513" s="141"/>
      <c r="D513" s="141"/>
      <c r="E513" s="30">
        <v>653</v>
      </c>
      <c r="F513" s="142"/>
      <c r="G513" s="143">
        <v>1.2228464419475655</v>
      </c>
    </row>
    <row r="514" spans="1:7" ht="13.5">
      <c r="A514" s="79"/>
      <c r="B514" s="140" t="s">
        <v>141</v>
      </c>
      <c r="C514" s="141"/>
      <c r="D514" s="141"/>
      <c r="E514" s="30">
        <v>8</v>
      </c>
      <c r="F514" s="142"/>
      <c r="G514" s="143">
        <v>0.7272727272727273</v>
      </c>
    </row>
    <row r="515" spans="1:7" ht="13.5">
      <c r="A515" s="79"/>
      <c r="B515" s="140" t="s">
        <v>142</v>
      </c>
      <c r="C515" s="141"/>
      <c r="D515" s="141"/>
      <c r="E515" s="30">
        <v>0</v>
      </c>
      <c r="F515" s="142"/>
      <c r="G515" s="143"/>
    </row>
    <row r="516" spans="1:7" ht="13.5">
      <c r="A516" s="79"/>
      <c r="B516" s="140" t="s">
        <v>538</v>
      </c>
      <c r="C516" s="141"/>
      <c r="D516" s="141"/>
      <c r="E516" s="30">
        <v>24</v>
      </c>
      <c r="F516" s="142"/>
      <c r="G516" s="143">
        <v>1.5</v>
      </c>
    </row>
    <row r="517" spans="1:7" ht="13.5">
      <c r="A517" s="79"/>
      <c r="B517" s="140" t="s">
        <v>539</v>
      </c>
      <c r="C517" s="141"/>
      <c r="D517" s="141"/>
      <c r="E517" s="30">
        <v>6</v>
      </c>
      <c r="F517" s="142"/>
      <c r="G517" s="143">
        <v>1.5</v>
      </c>
    </row>
    <row r="518" spans="1:7" ht="13.5">
      <c r="A518" s="79"/>
      <c r="B518" s="140" t="s">
        <v>540</v>
      </c>
      <c r="C518" s="141"/>
      <c r="D518" s="141"/>
      <c r="E518" s="30">
        <v>1</v>
      </c>
      <c r="F518" s="142"/>
      <c r="G518" s="143"/>
    </row>
    <row r="519" spans="1:7" ht="13.5">
      <c r="A519" s="79"/>
      <c r="B519" s="140" t="s">
        <v>541</v>
      </c>
      <c r="C519" s="141"/>
      <c r="D519" s="141"/>
      <c r="E519" s="30">
        <v>213</v>
      </c>
      <c r="F519" s="142"/>
      <c r="G519" s="143">
        <v>0.23432343234323433</v>
      </c>
    </row>
    <row r="520" spans="1:7" ht="13.5">
      <c r="A520" s="79"/>
      <c r="B520" s="140" t="s">
        <v>149</v>
      </c>
      <c r="C520" s="141"/>
      <c r="D520" s="141"/>
      <c r="E520" s="30">
        <v>328</v>
      </c>
      <c r="F520" s="142"/>
      <c r="G520" s="143">
        <v>1.2567049808429118</v>
      </c>
    </row>
    <row r="521" spans="1:7" ht="13.5">
      <c r="A521" s="79"/>
      <c r="B521" s="140" t="s">
        <v>542</v>
      </c>
      <c r="C521" s="141"/>
      <c r="D521" s="141"/>
      <c r="E521" s="30">
        <v>98</v>
      </c>
      <c r="F521" s="142"/>
      <c r="G521" s="143">
        <v>2.227272727272727</v>
      </c>
    </row>
    <row r="522" spans="1:7" ht="13.5">
      <c r="A522" s="79"/>
      <c r="B522" s="140" t="s">
        <v>543</v>
      </c>
      <c r="C522" s="141">
        <v>3031</v>
      </c>
      <c r="D522" s="141">
        <v>3984</v>
      </c>
      <c r="E522" s="30">
        <v>3984</v>
      </c>
      <c r="F522" s="142">
        <v>1</v>
      </c>
      <c r="G522" s="143"/>
    </row>
    <row r="523" spans="1:7" ht="13.5">
      <c r="A523" s="79"/>
      <c r="B523" s="140" t="s">
        <v>544</v>
      </c>
      <c r="C523" s="141"/>
      <c r="D523" s="141"/>
      <c r="E523" s="30">
        <v>1822</v>
      </c>
      <c r="F523" s="142"/>
      <c r="G523" s="143">
        <v>1.2219986586183769</v>
      </c>
    </row>
    <row r="524" spans="1:7" ht="13.5">
      <c r="A524" s="79"/>
      <c r="B524" s="140" t="s">
        <v>545</v>
      </c>
      <c r="C524" s="141"/>
      <c r="D524" s="141"/>
      <c r="E524" s="30">
        <v>1957</v>
      </c>
      <c r="F524" s="142"/>
      <c r="G524" s="143">
        <v>1.3723702664796633</v>
      </c>
    </row>
    <row r="525" spans="1:7" ht="13.5">
      <c r="A525" s="79"/>
      <c r="B525" s="140" t="s">
        <v>546</v>
      </c>
      <c r="C525" s="141"/>
      <c r="D525" s="141"/>
      <c r="E525" s="30">
        <v>0</v>
      </c>
      <c r="F525" s="142"/>
      <c r="G525" s="143">
        <v>0</v>
      </c>
    </row>
    <row r="526" spans="1:7" ht="13.5">
      <c r="A526" s="79"/>
      <c r="B526" s="140" t="s">
        <v>547</v>
      </c>
      <c r="C526" s="141"/>
      <c r="D526" s="141"/>
      <c r="E526" s="30">
        <v>205</v>
      </c>
      <c r="F526" s="142"/>
      <c r="G526" s="143"/>
    </row>
    <row r="527" spans="1:7" ht="13.5">
      <c r="A527" s="79"/>
      <c r="B527" s="140" t="s">
        <v>548</v>
      </c>
      <c r="C527" s="141">
        <v>78500</v>
      </c>
      <c r="D527" s="141">
        <v>92574</v>
      </c>
      <c r="E527" s="30">
        <v>92574</v>
      </c>
      <c r="F527" s="142">
        <v>1</v>
      </c>
      <c r="G527" s="143"/>
    </row>
    <row r="528" spans="1:7" ht="13.5">
      <c r="A528" s="79"/>
      <c r="B528" s="140" t="s">
        <v>549</v>
      </c>
      <c r="C528" s="141"/>
      <c r="D528" s="141"/>
      <c r="E528" s="30">
        <v>0</v>
      </c>
      <c r="F528" s="142"/>
      <c r="G528" s="143"/>
    </row>
    <row r="529" spans="1:7" ht="13.5">
      <c r="A529" s="79"/>
      <c r="B529" s="140" t="s">
        <v>550</v>
      </c>
      <c r="C529" s="141"/>
      <c r="D529" s="141"/>
      <c r="E529" s="30">
        <v>92474</v>
      </c>
      <c r="F529" s="142"/>
      <c r="G529" s="143">
        <v>30.419078947368423</v>
      </c>
    </row>
    <row r="530" spans="1:7" ht="13.5">
      <c r="A530" s="79"/>
      <c r="B530" s="140" t="s">
        <v>551</v>
      </c>
      <c r="C530" s="141"/>
      <c r="D530" s="141"/>
      <c r="E530" s="30">
        <v>0</v>
      </c>
      <c r="F530" s="142"/>
      <c r="G530" s="143"/>
    </row>
    <row r="531" spans="1:7" ht="13.5">
      <c r="A531" s="79"/>
      <c r="B531" s="140" t="s">
        <v>552</v>
      </c>
      <c r="C531" s="141"/>
      <c r="D531" s="141"/>
      <c r="E531" s="30">
        <v>0</v>
      </c>
      <c r="F531" s="142"/>
      <c r="G531" s="143"/>
    </row>
    <row r="532" spans="1:7" ht="13.5">
      <c r="A532" s="79"/>
      <c r="B532" s="140" t="s">
        <v>553</v>
      </c>
      <c r="C532" s="141"/>
      <c r="D532" s="141"/>
      <c r="E532" s="30">
        <v>100</v>
      </c>
      <c r="F532" s="142"/>
      <c r="G532" s="143"/>
    </row>
    <row r="533" spans="1:7" ht="13.5">
      <c r="A533" s="79"/>
      <c r="B533" s="140" t="s">
        <v>554</v>
      </c>
      <c r="C533" s="141">
        <v>853</v>
      </c>
      <c r="D533" s="141">
        <v>74</v>
      </c>
      <c r="E533" s="30">
        <v>74</v>
      </c>
      <c r="F533" s="142">
        <v>1</v>
      </c>
      <c r="G533" s="143"/>
    </row>
    <row r="534" spans="1:7" ht="13.5">
      <c r="A534" s="79"/>
      <c r="B534" s="140" t="s">
        <v>555</v>
      </c>
      <c r="C534" s="141"/>
      <c r="D534" s="141"/>
      <c r="E534" s="30">
        <v>0</v>
      </c>
      <c r="F534" s="142"/>
      <c r="G534" s="143">
        <v>0</v>
      </c>
    </row>
    <row r="535" spans="1:7" ht="13.5">
      <c r="A535" s="79"/>
      <c r="B535" s="140" t="s">
        <v>556</v>
      </c>
      <c r="C535" s="141"/>
      <c r="D535" s="141"/>
      <c r="E535" s="30">
        <v>74</v>
      </c>
      <c r="F535" s="142"/>
      <c r="G535" s="143">
        <v>0.8705882352941177</v>
      </c>
    </row>
    <row r="536" spans="1:7" ht="13.5">
      <c r="A536" s="79"/>
      <c r="B536" s="140" t="s">
        <v>557</v>
      </c>
      <c r="C536" s="141"/>
      <c r="D536" s="141"/>
      <c r="E536" s="30">
        <v>0</v>
      </c>
      <c r="F536" s="142"/>
      <c r="G536" s="143">
        <v>0</v>
      </c>
    </row>
    <row r="537" spans="1:7" ht="13.5">
      <c r="A537" s="79"/>
      <c r="B537" s="140" t="s">
        <v>558</v>
      </c>
      <c r="C537" s="141"/>
      <c r="D537" s="141"/>
      <c r="E537" s="30">
        <v>0</v>
      </c>
      <c r="F537" s="142"/>
      <c r="G537" s="143"/>
    </row>
    <row r="538" spans="1:7" ht="13.5">
      <c r="A538" s="79"/>
      <c r="B538" s="140" t="s">
        <v>559</v>
      </c>
      <c r="C538" s="141"/>
      <c r="D538" s="141"/>
      <c r="E538" s="30">
        <v>0</v>
      </c>
      <c r="F538" s="142"/>
      <c r="G538" s="143"/>
    </row>
    <row r="539" spans="1:7" ht="13.5">
      <c r="A539" s="79"/>
      <c r="B539" s="140" t="s">
        <v>560</v>
      </c>
      <c r="C539" s="141"/>
      <c r="D539" s="141"/>
      <c r="E539" s="30">
        <v>0</v>
      </c>
      <c r="F539" s="142"/>
      <c r="G539" s="143"/>
    </row>
    <row r="540" spans="1:7" ht="13.5">
      <c r="A540" s="79"/>
      <c r="B540" s="140" t="s">
        <v>561</v>
      </c>
      <c r="C540" s="141">
        <v>285</v>
      </c>
      <c r="D540" s="141">
        <v>836</v>
      </c>
      <c r="E540" s="30">
        <v>836</v>
      </c>
      <c r="F540" s="142">
        <v>1</v>
      </c>
      <c r="G540" s="143"/>
    </row>
    <row r="541" spans="1:7" ht="13.5">
      <c r="A541" s="79"/>
      <c r="B541" s="140" t="s">
        <v>562</v>
      </c>
      <c r="C541" s="141"/>
      <c r="D541" s="141"/>
      <c r="E541" s="30">
        <v>836</v>
      </c>
      <c r="F541" s="142"/>
      <c r="G541" s="143"/>
    </row>
    <row r="542" spans="1:7" ht="13.5">
      <c r="A542" s="79" t="s">
        <v>563</v>
      </c>
      <c r="B542" s="140" t="s">
        <v>28</v>
      </c>
      <c r="C542" s="141">
        <v>1783</v>
      </c>
      <c r="D542" s="141">
        <v>2126</v>
      </c>
      <c r="E542" s="30">
        <v>2126</v>
      </c>
      <c r="F542" s="142">
        <v>1</v>
      </c>
      <c r="G542" s="143">
        <v>1.6926751592356688</v>
      </c>
    </row>
    <row r="543" spans="1:7" ht="13.5">
      <c r="A543" s="79"/>
      <c r="B543" s="140" t="s">
        <v>564</v>
      </c>
      <c r="C543" s="141">
        <v>376</v>
      </c>
      <c r="D543" s="141">
        <v>439</v>
      </c>
      <c r="E543" s="30">
        <v>439</v>
      </c>
      <c r="F543" s="142">
        <v>1</v>
      </c>
      <c r="G543" s="143">
        <v>1.1929347826086956</v>
      </c>
    </row>
    <row r="544" spans="1:7" ht="13.5">
      <c r="A544" s="79"/>
      <c r="B544" s="140" t="s">
        <v>140</v>
      </c>
      <c r="C544" s="141"/>
      <c r="D544" s="141"/>
      <c r="E544" s="30">
        <v>414</v>
      </c>
      <c r="F544" s="142"/>
      <c r="G544" s="143">
        <v>1.4425087108013936</v>
      </c>
    </row>
    <row r="545" spans="1:7" ht="13.5">
      <c r="A545" s="79"/>
      <c r="B545" s="140" t="s">
        <v>141</v>
      </c>
      <c r="C545" s="141"/>
      <c r="D545" s="141"/>
      <c r="E545" s="30">
        <v>25</v>
      </c>
      <c r="F545" s="142"/>
      <c r="G545" s="143">
        <v>8.333333333333334</v>
      </c>
    </row>
    <row r="546" spans="1:7" ht="13.5">
      <c r="A546" s="79"/>
      <c r="B546" s="140" t="s">
        <v>142</v>
      </c>
      <c r="C546" s="141"/>
      <c r="D546" s="141"/>
      <c r="E546" s="30">
        <v>0</v>
      </c>
      <c r="F546" s="142"/>
      <c r="G546" s="143"/>
    </row>
    <row r="547" spans="1:7" ht="13.5">
      <c r="A547" s="79"/>
      <c r="B547" s="140" t="s">
        <v>565</v>
      </c>
      <c r="C547" s="141"/>
      <c r="D547" s="141"/>
      <c r="E547" s="30">
        <v>0</v>
      </c>
      <c r="F547" s="142"/>
      <c r="G547" s="143"/>
    </row>
    <row r="548" spans="1:7" ht="13.5">
      <c r="A548" s="79"/>
      <c r="B548" s="140" t="s">
        <v>566</v>
      </c>
      <c r="C548" s="141"/>
      <c r="D548" s="141"/>
      <c r="E548" s="30">
        <v>0</v>
      </c>
      <c r="F548" s="142"/>
      <c r="G548" s="143">
        <v>0</v>
      </c>
    </row>
    <row r="549" spans="1:7" ht="13.5">
      <c r="A549" s="79"/>
      <c r="B549" s="140" t="s">
        <v>567</v>
      </c>
      <c r="C549" s="141"/>
      <c r="D549" s="141"/>
      <c r="E549" s="30">
        <v>0</v>
      </c>
      <c r="F549" s="142"/>
      <c r="G549" s="143"/>
    </row>
    <row r="550" spans="1:7" ht="13.5">
      <c r="A550" s="79"/>
      <c r="B550" s="140" t="s">
        <v>568</v>
      </c>
      <c r="C550" s="141"/>
      <c r="D550" s="141"/>
      <c r="E550" s="30">
        <v>0</v>
      </c>
      <c r="F550" s="142"/>
      <c r="G550" s="143"/>
    </row>
    <row r="551" spans="1:7" ht="13.5">
      <c r="A551" s="79"/>
      <c r="B551" s="140" t="s">
        <v>569</v>
      </c>
      <c r="C551" s="141"/>
      <c r="D551" s="141"/>
      <c r="E551" s="30">
        <v>0</v>
      </c>
      <c r="F551" s="142"/>
      <c r="G551" s="143">
        <v>0</v>
      </c>
    </row>
    <row r="552" spans="1:7" ht="13.5">
      <c r="A552" s="79"/>
      <c r="B552" s="140" t="s">
        <v>570</v>
      </c>
      <c r="C552" s="141">
        <v>122</v>
      </c>
      <c r="D552" s="141"/>
      <c r="E552" s="30">
        <v>0</v>
      </c>
      <c r="F552" s="142"/>
      <c r="G552" s="143">
        <v>0</v>
      </c>
    </row>
    <row r="553" spans="1:7" ht="13.5">
      <c r="A553" s="79"/>
      <c r="B553" s="140" t="s">
        <v>571</v>
      </c>
      <c r="C553" s="141"/>
      <c r="D553" s="141"/>
      <c r="E553" s="30">
        <v>0</v>
      </c>
      <c r="F553" s="142"/>
      <c r="G553" s="143"/>
    </row>
    <row r="554" spans="1:7" ht="13.5">
      <c r="A554" s="79"/>
      <c r="B554" s="140" t="s">
        <v>572</v>
      </c>
      <c r="C554" s="141"/>
      <c r="D554" s="141"/>
      <c r="E554" s="30">
        <v>0</v>
      </c>
      <c r="F554" s="142"/>
      <c r="G554" s="143"/>
    </row>
    <row r="555" spans="1:7" ht="13.5">
      <c r="A555" s="79"/>
      <c r="B555" s="140" t="s">
        <v>573</v>
      </c>
      <c r="C555" s="141"/>
      <c r="D555" s="141"/>
      <c r="E555" s="30">
        <v>0</v>
      </c>
      <c r="F555" s="142"/>
      <c r="G555" s="143">
        <v>0</v>
      </c>
    </row>
    <row r="556" spans="1:7" ht="13.5">
      <c r="A556" s="79"/>
      <c r="B556" s="140" t="s">
        <v>574</v>
      </c>
      <c r="C556" s="141">
        <v>585</v>
      </c>
      <c r="D556" s="141">
        <v>350</v>
      </c>
      <c r="E556" s="30">
        <v>350</v>
      </c>
      <c r="F556" s="142">
        <v>1</v>
      </c>
      <c r="G556" s="143">
        <v>0.6108202443280978</v>
      </c>
    </row>
    <row r="557" spans="1:7" ht="13.5">
      <c r="A557" s="79"/>
      <c r="B557" s="140" t="s">
        <v>575</v>
      </c>
      <c r="C557" s="141"/>
      <c r="D557" s="141"/>
      <c r="E557" s="30">
        <v>0</v>
      </c>
      <c r="F557" s="142"/>
      <c r="G557" s="143"/>
    </row>
    <row r="558" spans="1:7" ht="13.5">
      <c r="A558" s="79"/>
      <c r="B558" s="140" t="s">
        <v>576</v>
      </c>
      <c r="C558" s="141"/>
      <c r="D558" s="141"/>
      <c r="E558" s="30">
        <v>300</v>
      </c>
      <c r="F558" s="142"/>
      <c r="G558" s="143">
        <v>5.172413793103448</v>
      </c>
    </row>
    <row r="559" spans="1:7" ht="13.5">
      <c r="A559" s="79"/>
      <c r="B559" s="140" t="s">
        <v>577</v>
      </c>
      <c r="C559" s="141"/>
      <c r="D559" s="141"/>
      <c r="E559" s="30">
        <v>0</v>
      </c>
      <c r="F559" s="142"/>
      <c r="G559" s="143"/>
    </row>
    <row r="560" spans="1:7" ht="13.5">
      <c r="A560" s="79"/>
      <c r="B560" s="140" t="s">
        <v>578</v>
      </c>
      <c r="C560" s="141"/>
      <c r="D560" s="141"/>
      <c r="E560" s="30">
        <v>0</v>
      </c>
      <c r="F560" s="142"/>
      <c r="G560" s="143"/>
    </row>
    <row r="561" spans="1:7" ht="13.5">
      <c r="A561" s="79"/>
      <c r="B561" s="140" t="s">
        <v>579</v>
      </c>
      <c r="C561" s="141"/>
      <c r="D561" s="141"/>
      <c r="E561" s="30">
        <v>15</v>
      </c>
      <c r="F561" s="142"/>
      <c r="G561" s="143">
        <v>1</v>
      </c>
    </row>
    <row r="562" spans="1:7" ht="13.5">
      <c r="A562" s="79"/>
      <c r="B562" s="140" t="s">
        <v>580</v>
      </c>
      <c r="C562" s="141"/>
      <c r="D562" s="141"/>
      <c r="E562" s="30">
        <v>0</v>
      </c>
      <c r="F562" s="142"/>
      <c r="G562" s="143"/>
    </row>
    <row r="563" spans="1:7" ht="13.5">
      <c r="A563" s="79"/>
      <c r="B563" s="140" t="s">
        <v>581</v>
      </c>
      <c r="C563" s="141"/>
      <c r="D563" s="141"/>
      <c r="E563" s="30">
        <v>35</v>
      </c>
      <c r="F563" s="142"/>
      <c r="G563" s="143">
        <v>0.07</v>
      </c>
    </row>
    <row r="564" spans="1:7" ht="13.5">
      <c r="A564" s="79"/>
      <c r="B564" s="140" t="s">
        <v>582</v>
      </c>
      <c r="C564" s="141"/>
      <c r="D564" s="141"/>
      <c r="E564" s="30">
        <v>60</v>
      </c>
      <c r="F564" s="142"/>
      <c r="G564" s="143"/>
    </row>
    <row r="565" spans="1:7" ht="13.5">
      <c r="A565" s="79"/>
      <c r="B565" s="140" t="s">
        <v>583</v>
      </c>
      <c r="C565" s="141"/>
      <c r="D565" s="141">
        <v>60</v>
      </c>
      <c r="E565" s="30">
        <v>0</v>
      </c>
      <c r="F565" s="142">
        <v>0</v>
      </c>
      <c r="G565" s="143"/>
    </row>
    <row r="566" spans="1:7" ht="13.5">
      <c r="A566" s="79"/>
      <c r="B566" s="140" t="s">
        <v>584</v>
      </c>
      <c r="C566" s="141"/>
      <c r="D566" s="141"/>
      <c r="E566" s="30">
        <v>0</v>
      </c>
      <c r="F566" s="142"/>
      <c r="G566" s="143"/>
    </row>
    <row r="567" spans="1:7" ht="13.5">
      <c r="A567" s="79"/>
      <c r="B567" s="140" t="s">
        <v>585</v>
      </c>
      <c r="C567" s="141"/>
      <c r="D567" s="141"/>
      <c r="E567" s="30">
        <v>0</v>
      </c>
      <c r="F567" s="142"/>
      <c r="G567" s="143"/>
    </row>
    <row r="568" spans="1:7" ht="13.5">
      <c r="A568" s="79"/>
      <c r="B568" s="140" t="s">
        <v>586</v>
      </c>
      <c r="C568" s="141"/>
      <c r="D568" s="141"/>
      <c r="E568" s="30">
        <v>0</v>
      </c>
      <c r="F568" s="142"/>
      <c r="G568" s="143"/>
    </row>
    <row r="569" spans="1:7" ht="13.5">
      <c r="A569" s="79"/>
      <c r="B569" s="140" t="s">
        <v>587</v>
      </c>
      <c r="C569" s="141"/>
      <c r="D569" s="141"/>
      <c r="E569" s="30">
        <v>60</v>
      </c>
      <c r="F569" s="142"/>
      <c r="G569" s="143"/>
    </row>
    <row r="570" spans="1:7" ht="13.5">
      <c r="A570" s="79"/>
      <c r="B570" s="140" t="s">
        <v>588</v>
      </c>
      <c r="C570" s="141">
        <v>150</v>
      </c>
      <c r="D570" s="141">
        <v>67</v>
      </c>
      <c r="E570" s="30">
        <v>67</v>
      </c>
      <c r="F570" s="142">
        <v>1</v>
      </c>
      <c r="G570" s="143">
        <v>0.46206896551724136</v>
      </c>
    </row>
    <row r="571" spans="1:7" ht="13.5">
      <c r="A571" s="79"/>
      <c r="B571" s="140" t="s">
        <v>589</v>
      </c>
      <c r="C571" s="141"/>
      <c r="D571" s="141"/>
      <c r="E571" s="30">
        <v>22</v>
      </c>
      <c r="F571" s="142"/>
      <c r="G571" s="143">
        <v>0.15172413793103448</v>
      </c>
    </row>
    <row r="572" spans="1:7" ht="13.5">
      <c r="A572" s="79"/>
      <c r="B572" s="140" t="s">
        <v>590</v>
      </c>
      <c r="C572" s="141"/>
      <c r="D572" s="141"/>
      <c r="E572" s="30">
        <v>0</v>
      </c>
      <c r="F572" s="142"/>
      <c r="G572" s="143"/>
    </row>
    <row r="573" spans="1:7" ht="13.5">
      <c r="A573" s="79"/>
      <c r="B573" s="140" t="s">
        <v>591</v>
      </c>
      <c r="C573" s="141"/>
      <c r="D573" s="141"/>
      <c r="E573" s="30">
        <v>45</v>
      </c>
      <c r="F573" s="142"/>
      <c r="G573" s="143"/>
    </row>
    <row r="574" spans="1:7" ht="13.5">
      <c r="A574" s="79"/>
      <c r="B574" s="140" t="s">
        <v>592</v>
      </c>
      <c r="C574" s="141"/>
      <c r="D574" s="141"/>
      <c r="E574" s="30">
        <v>0</v>
      </c>
      <c r="F574" s="142"/>
      <c r="G574" s="143"/>
    </row>
    <row r="575" spans="1:7" ht="13.5">
      <c r="A575" s="79"/>
      <c r="B575" s="140" t="s">
        <v>593</v>
      </c>
      <c r="C575" s="141"/>
      <c r="D575" s="141"/>
      <c r="E575" s="30">
        <v>0</v>
      </c>
      <c r="F575" s="142"/>
      <c r="G575" s="143"/>
    </row>
    <row r="576" spans="1:7" ht="13.5">
      <c r="A576" s="79"/>
      <c r="B576" s="140" t="s">
        <v>594</v>
      </c>
      <c r="C576" s="141">
        <v>20</v>
      </c>
      <c r="D576" s="141">
        <v>18</v>
      </c>
      <c r="E576" s="30">
        <v>18</v>
      </c>
      <c r="F576" s="142">
        <v>1</v>
      </c>
      <c r="G576" s="143">
        <v>1.125</v>
      </c>
    </row>
    <row r="577" spans="1:7" ht="13.5">
      <c r="A577" s="79"/>
      <c r="B577" s="140" t="s">
        <v>595</v>
      </c>
      <c r="C577" s="141"/>
      <c r="D577" s="141"/>
      <c r="E577" s="30">
        <v>0</v>
      </c>
      <c r="F577" s="142"/>
      <c r="G577" s="143"/>
    </row>
    <row r="578" spans="1:7" ht="13.5">
      <c r="A578" s="79"/>
      <c r="B578" s="140" t="s">
        <v>596</v>
      </c>
      <c r="C578" s="141"/>
      <c r="D578" s="141"/>
      <c r="E578" s="30">
        <v>0</v>
      </c>
      <c r="F578" s="142"/>
      <c r="G578" s="143"/>
    </row>
    <row r="579" spans="1:7" ht="13.5">
      <c r="A579" s="79"/>
      <c r="B579" s="140" t="s">
        <v>597</v>
      </c>
      <c r="C579" s="141"/>
      <c r="D579" s="141"/>
      <c r="E579" s="30">
        <v>0</v>
      </c>
      <c r="F579" s="142"/>
      <c r="G579" s="143"/>
    </row>
    <row r="580" spans="1:7" ht="13.5">
      <c r="A580" s="79"/>
      <c r="B580" s="140" t="s">
        <v>598</v>
      </c>
      <c r="C580" s="141"/>
      <c r="D580" s="141"/>
      <c r="E580" s="30">
        <v>0</v>
      </c>
      <c r="F580" s="142"/>
      <c r="G580" s="143"/>
    </row>
    <row r="581" spans="1:7" ht="13.5">
      <c r="A581" s="79"/>
      <c r="B581" s="140" t="s">
        <v>599</v>
      </c>
      <c r="C581" s="141"/>
      <c r="D581" s="141"/>
      <c r="E581" s="30">
        <v>18</v>
      </c>
      <c r="F581" s="142"/>
      <c r="G581" s="143">
        <v>1.125</v>
      </c>
    </row>
    <row r="582" spans="1:7" ht="13.5">
      <c r="A582" s="79"/>
      <c r="B582" s="140" t="s">
        <v>600</v>
      </c>
      <c r="C582" s="141"/>
      <c r="D582" s="141"/>
      <c r="E582" s="30">
        <v>0</v>
      </c>
      <c r="F582" s="142"/>
      <c r="G582" s="143"/>
    </row>
    <row r="583" spans="1:7" ht="13.5">
      <c r="A583" s="79"/>
      <c r="B583" s="140" t="s">
        <v>601</v>
      </c>
      <c r="C583" s="141"/>
      <c r="D583" s="141"/>
      <c r="E583" s="30">
        <v>0</v>
      </c>
      <c r="F583" s="142"/>
      <c r="G583" s="143"/>
    </row>
    <row r="584" spans="1:7" ht="13.5">
      <c r="A584" s="79"/>
      <c r="B584" s="140" t="s">
        <v>602</v>
      </c>
      <c r="C584" s="141"/>
      <c r="D584" s="141"/>
      <c r="E584" s="30">
        <v>0</v>
      </c>
      <c r="F584" s="142"/>
      <c r="G584" s="143"/>
    </row>
    <row r="585" spans="1:7" ht="13.5">
      <c r="A585" s="79"/>
      <c r="B585" s="140" t="s">
        <v>603</v>
      </c>
      <c r="C585" s="141"/>
      <c r="D585" s="141"/>
      <c r="E585" s="30">
        <v>0</v>
      </c>
      <c r="F585" s="142"/>
      <c r="G585" s="143"/>
    </row>
    <row r="586" spans="1:7" ht="13.5">
      <c r="A586" s="79"/>
      <c r="B586" s="140" t="s">
        <v>604</v>
      </c>
      <c r="C586" s="141"/>
      <c r="D586" s="141"/>
      <c r="E586" s="30">
        <v>0</v>
      </c>
      <c r="F586" s="142"/>
      <c r="G586" s="143"/>
    </row>
    <row r="587" spans="1:7" ht="13.5">
      <c r="A587" s="79"/>
      <c r="B587" s="140" t="s">
        <v>605</v>
      </c>
      <c r="C587" s="141"/>
      <c r="D587" s="141"/>
      <c r="E587" s="30">
        <v>0</v>
      </c>
      <c r="F587" s="142"/>
      <c r="G587" s="143"/>
    </row>
    <row r="588" spans="1:7" ht="13.5">
      <c r="A588" s="79"/>
      <c r="B588" s="140" t="s">
        <v>606</v>
      </c>
      <c r="C588" s="141"/>
      <c r="D588" s="141"/>
      <c r="E588" s="30">
        <v>0</v>
      </c>
      <c r="F588" s="142"/>
      <c r="G588" s="143"/>
    </row>
    <row r="589" spans="1:7" ht="13.5">
      <c r="A589" s="79"/>
      <c r="B589" s="140" t="s">
        <v>607</v>
      </c>
      <c r="C589" s="141"/>
      <c r="D589" s="141"/>
      <c r="E589" s="30">
        <v>0</v>
      </c>
      <c r="F589" s="142"/>
      <c r="G589" s="143"/>
    </row>
    <row r="590" spans="1:7" ht="13.5">
      <c r="A590" s="79"/>
      <c r="B590" s="140" t="s">
        <v>608</v>
      </c>
      <c r="C590" s="141">
        <v>50</v>
      </c>
      <c r="D590" s="141"/>
      <c r="E590" s="30">
        <v>0</v>
      </c>
      <c r="F590" s="142"/>
      <c r="G590" s="143"/>
    </row>
    <row r="591" spans="1:7" ht="13.5">
      <c r="A591" s="79"/>
      <c r="B591" s="140" t="s">
        <v>609</v>
      </c>
      <c r="C591" s="141"/>
      <c r="D591" s="141"/>
      <c r="E591" s="30">
        <v>0</v>
      </c>
      <c r="F591" s="142"/>
      <c r="G591" s="143"/>
    </row>
    <row r="592" spans="1:7" ht="13.5">
      <c r="A592" s="79"/>
      <c r="B592" s="140" t="s">
        <v>610</v>
      </c>
      <c r="C592" s="141">
        <v>480</v>
      </c>
      <c r="D592" s="141">
        <v>1192</v>
      </c>
      <c r="E592" s="30">
        <v>1192</v>
      </c>
      <c r="F592" s="142">
        <v>1</v>
      </c>
      <c r="G592" s="143">
        <v>23.84</v>
      </c>
    </row>
    <row r="593" spans="1:7" ht="13.5">
      <c r="A593" s="79"/>
      <c r="B593" s="140" t="s">
        <v>611</v>
      </c>
      <c r="C593" s="141"/>
      <c r="D593" s="141"/>
      <c r="E593" s="30">
        <v>1132</v>
      </c>
      <c r="F593" s="142"/>
      <c r="G593" s="143">
        <v>22.64</v>
      </c>
    </row>
    <row r="594" spans="1:7" ht="13.5">
      <c r="A594" s="79"/>
      <c r="B594" s="140" t="s">
        <v>612</v>
      </c>
      <c r="C594" s="141"/>
      <c r="D594" s="141"/>
      <c r="E594" s="30">
        <v>50</v>
      </c>
      <c r="F594" s="142"/>
      <c r="G594" s="143">
        <v>0.10706638115631692</v>
      </c>
    </row>
    <row r="595" spans="1:7" ht="13.5">
      <c r="A595" s="79"/>
      <c r="B595" s="140" t="s">
        <v>613</v>
      </c>
      <c r="C595" s="141"/>
      <c r="D595" s="141"/>
      <c r="E595" s="30">
        <v>10</v>
      </c>
      <c r="F595" s="142"/>
      <c r="G595" s="143">
        <v>0.02518891687657431</v>
      </c>
    </row>
    <row r="596" spans="1:7" ht="13.5">
      <c r="A596" s="79"/>
      <c r="B596" s="140" t="s">
        <v>614</v>
      </c>
      <c r="C596" s="141"/>
      <c r="D596" s="141"/>
      <c r="E596" s="30">
        <v>0</v>
      </c>
      <c r="F596" s="142"/>
      <c r="G596" s="143">
        <v>0</v>
      </c>
    </row>
    <row r="597" spans="1:7" ht="13.5">
      <c r="A597" s="79"/>
      <c r="B597" s="140" t="s">
        <v>615</v>
      </c>
      <c r="C597" s="141"/>
      <c r="D597" s="141"/>
      <c r="E597" s="30">
        <v>0</v>
      </c>
      <c r="F597" s="142"/>
      <c r="G597" s="143">
        <v>0</v>
      </c>
    </row>
    <row r="598" spans="1:7" ht="13.5">
      <c r="A598" s="79"/>
      <c r="B598" s="140" t="s">
        <v>616</v>
      </c>
      <c r="C598" s="141"/>
      <c r="D598" s="141"/>
      <c r="E598" s="30">
        <v>0</v>
      </c>
      <c r="F598" s="142"/>
      <c r="G598" s="143"/>
    </row>
    <row r="599" spans="1:7" ht="13.5">
      <c r="A599" s="79"/>
      <c r="B599" s="140" t="s">
        <v>617</v>
      </c>
      <c r="C599" s="141"/>
      <c r="D599" s="141"/>
      <c r="E599" s="30">
        <v>0</v>
      </c>
      <c r="F599" s="142"/>
      <c r="G599" s="143"/>
    </row>
    <row r="600" spans="1:7" ht="13.5">
      <c r="A600" s="79"/>
      <c r="B600" s="140" t="s">
        <v>618</v>
      </c>
      <c r="C600" s="141"/>
      <c r="D600" s="141"/>
      <c r="E600" s="30">
        <v>0</v>
      </c>
      <c r="F600" s="142"/>
      <c r="G600" s="143"/>
    </row>
    <row r="601" spans="1:7" ht="13.5">
      <c r="A601" s="79"/>
      <c r="B601" s="140" t="s">
        <v>619</v>
      </c>
      <c r="C601" s="141"/>
      <c r="D601" s="141"/>
      <c r="E601" s="30">
        <v>0</v>
      </c>
      <c r="F601" s="142"/>
      <c r="G601" s="143"/>
    </row>
    <row r="602" spans="1:7" ht="13.5">
      <c r="A602" s="79"/>
      <c r="B602" s="140" t="s">
        <v>620</v>
      </c>
      <c r="C602" s="141"/>
      <c r="D602" s="141"/>
      <c r="E602" s="30">
        <v>0</v>
      </c>
      <c r="F602" s="142"/>
      <c r="G602" s="143"/>
    </row>
    <row r="603" spans="1:7" ht="13.5">
      <c r="A603" s="79"/>
      <c r="B603" s="140" t="s">
        <v>140</v>
      </c>
      <c r="C603" s="141"/>
      <c r="D603" s="141"/>
      <c r="E603" s="30">
        <v>0</v>
      </c>
      <c r="F603" s="142"/>
      <c r="G603" s="143"/>
    </row>
    <row r="604" spans="1:7" ht="13.5">
      <c r="A604" s="79"/>
      <c r="B604" s="140" t="s">
        <v>141</v>
      </c>
      <c r="C604" s="141"/>
      <c r="D604" s="141"/>
      <c r="E604" s="30">
        <v>0</v>
      </c>
      <c r="F604" s="142"/>
      <c r="G604" s="143"/>
    </row>
    <row r="605" spans="1:7" ht="13.5">
      <c r="A605" s="79"/>
      <c r="B605" s="140" t="s">
        <v>142</v>
      </c>
      <c r="C605" s="141"/>
      <c r="D605" s="141"/>
      <c r="E605" s="30">
        <v>0</v>
      </c>
      <c r="F605" s="142"/>
      <c r="G605" s="143"/>
    </row>
    <row r="606" spans="1:7" ht="13.5">
      <c r="A606" s="79"/>
      <c r="B606" s="140" t="s">
        <v>621</v>
      </c>
      <c r="C606" s="141"/>
      <c r="D606" s="141"/>
      <c r="E606" s="30">
        <v>0</v>
      </c>
      <c r="F606" s="142"/>
      <c r="G606" s="143"/>
    </row>
    <row r="607" spans="1:7" ht="13.5">
      <c r="A607" s="79"/>
      <c r="B607" s="140" t="s">
        <v>622</v>
      </c>
      <c r="C607" s="141"/>
      <c r="D607" s="141"/>
      <c r="E607" s="30">
        <v>0</v>
      </c>
      <c r="F607" s="142"/>
      <c r="G607" s="143"/>
    </row>
    <row r="608" spans="1:7" ht="13.5">
      <c r="A608" s="79"/>
      <c r="B608" s="140" t="s">
        <v>623</v>
      </c>
      <c r="C608" s="141"/>
      <c r="D608" s="141"/>
      <c r="E608" s="30">
        <v>0</v>
      </c>
      <c r="F608" s="142"/>
      <c r="G608" s="143"/>
    </row>
    <row r="609" spans="1:7" ht="13.5">
      <c r="A609" s="79"/>
      <c r="B609" s="140" t="s">
        <v>624</v>
      </c>
      <c r="C609" s="141"/>
      <c r="D609" s="141"/>
      <c r="E609" s="30">
        <v>0</v>
      </c>
      <c r="F609" s="142"/>
      <c r="G609" s="143"/>
    </row>
    <row r="610" spans="1:7" ht="13.5">
      <c r="A610" s="79"/>
      <c r="B610" s="140" t="s">
        <v>625</v>
      </c>
      <c r="C610" s="141"/>
      <c r="D610" s="141"/>
      <c r="E610" s="30">
        <v>0</v>
      </c>
      <c r="F610" s="142"/>
      <c r="G610" s="143"/>
    </row>
    <row r="611" spans="1:7" ht="13.5">
      <c r="A611" s="79"/>
      <c r="B611" s="140" t="s">
        <v>626</v>
      </c>
      <c r="C611" s="141"/>
      <c r="D611" s="141"/>
      <c r="E611" s="30">
        <v>0</v>
      </c>
      <c r="F611" s="142"/>
      <c r="G611" s="143"/>
    </row>
    <row r="612" spans="1:7" ht="13.5">
      <c r="A612" s="79"/>
      <c r="B612" s="140" t="s">
        <v>627</v>
      </c>
      <c r="C612" s="141"/>
      <c r="D612" s="141"/>
      <c r="E612" s="30">
        <v>0</v>
      </c>
      <c r="F612" s="142"/>
      <c r="G612" s="143"/>
    </row>
    <row r="613" spans="1:7" ht="13.5">
      <c r="A613" s="79"/>
      <c r="B613" s="140" t="s">
        <v>183</v>
      </c>
      <c r="C613" s="141"/>
      <c r="D613" s="141"/>
      <c r="E613" s="30">
        <v>0</v>
      </c>
      <c r="F613" s="142"/>
      <c r="G613" s="143"/>
    </row>
    <row r="614" spans="1:7" ht="13.5">
      <c r="A614" s="79"/>
      <c r="B614" s="140" t="s">
        <v>628</v>
      </c>
      <c r="C614" s="141"/>
      <c r="D614" s="141"/>
      <c r="E614" s="30">
        <v>0</v>
      </c>
      <c r="F614" s="142"/>
      <c r="G614" s="143"/>
    </row>
    <row r="615" spans="1:7" ht="13.5">
      <c r="A615" s="79"/>
      <c r="B615" s="140" t="s">
        <v>149</v>
      </c>
      <c r="C615" s="141"/>
      <c r="D615" s="141"/>
      <c r="E615" s="30">
        <v>0</v>
      </c>
      <c r="F615" s="142"/>
      <c r="G615" s="143"/>
    </row>
    <row r="616" spans="1:7" ht="13.5">
      <c r="A616" s="79"/>
      <c r="B616" s="140" t="s">
        <v>629</v>
      </c>
      <c r="C616" s="141"/>
      <c r="D616" s="141"/>
      <c r="E616" s="30">
        <v>0</v>
      </c>
      <c r="F616" s="142"/>
      <c r="G616" s="143"/>
    </row>
    <row r="617" spans="1:7" ht="13.5">
      <c r="A617" s="79"/>
      <c r="B617" s="140" t="s">
        <v>630</v>
      </c>
      <c r="C617" s="141"/>
      <c r="D617" s="141"/>
      <c r="E617" s="30">
        <v>0</v>
      </c>
      <c r="F617" s="142"/>
      <c r="G617" s="143"/>
    </row>
    <row r="618" spans="1:7" ht="13.5">
      <c r="A618" s="79"/>
      <c r="B618" s="140" t="s">
        <v>631</v>
      </c>
      <c r="C618" s="141"/>
      <c r="D618" s="141"/>
      <c r="E618" s="30">
        <v>0</v>
      </c>
      <c r="F618" s="142"/>
      <c r="G618" s="143"/>
    </row>
    <row r="619" spans="1:7" ht="13.5">
      <c r="A619" s="79" t="s">
        <v>632</v>
      </c>
      <c r="B619" s="140" t="s">
        <v>30</v>
      </c>
      <c r="C619" s="141">
        <v>3415</v>
      </c>
      <c r="D619" s="141">
        <v>38344</v>
      </c>
      <c r="E619" s="30">
        <v>38344</v>
      </c>
      <c r="F619" s="142">
        <v>1</v>
      </c>
      <c r="G619" s="143">
        <v>15.983326385994165</v>
      </c>
    </row>
    <row r="620" spans="1:7" ht="13.5">
      <c r="A620" s="79"/>
      <c r="B620" s="140" t="s">
        <v>633</v>
      </c>
      <c r="C620" s="141">
        <v>1655</v>
      </c>
      <c r="D620" s="141">
        <v>2681</v>
      </c>
      <c r="E620" s="30">
        <v>2681</v>
      </c>
      <c r="F620" s="142">
        <v>1</v>
      </c>
      <c r="G620" s="143">
        <v>1.6427696078431373</v>
      </c>
    </row>
    <row r="621" spans="1:7" ht="13.5">
      <c r="A621" s="79"/>
      <c r="B621" s="140" t="s">
        <v>140</v>
      </c>
      <c r="C621" s="141"/>
      <c r="D621" s="141"/>
      <c r="E621" s="30">
        <v>1101</v>
      </c>
      <c r="F621" s="142"/>
      <c r="G621" s="143">
        <v>1.4448818897637796</v>
      </c>
    </row>
    <row r="622" spans="1:7" ht="13.5">
      <c r="A622" s="79"/>
      <c r="B622" s="140" t="s">
        <v>141</v>
      </c>
      <c r="C622" s="141"/>
      <c r="D622" s="141"/>
      <c r="E622" s="30">
        <v>1580</v>
      </c>
      <c r="F622" s="142"/>
      <c r="G622" s="143">
        <v>1.8160919540229885</v>
      </c>
    </row>
    <row r="623" spans="1:7" ht="13.5">
      <c r="A623" s="79"/>
      <c r="B623" s="140" t="s">
        <v>142</v>
      </c>
      <c r="C623" s="141"/>
      <c r="D623" s="141"/>
      <c r="E623" s="30">
        <v>0</v>
      </c>
      <c r="F623" s="142"/>
      <c r="G623" s="143"/>
    </row>
    <row r="624" spans="1:7" ht="13.5">
      <c r="A624" s="79"/>
      <c r="B624" s="140" t="s">
        <v>634</v>
      </c>
      <c r="C624" s="141"/>
      <c r="D624" s="141"/>
      <c r="E624" s="30">
        <v>0</v>
      </c>
      <c r="F624" s="142"/>
      <c r="G624" s="143"/>
    </row>
    <row r="625" spans="1:7" ht="13.5">
      <c r="A625" s="79"/>
      <c r="B625" s="140" t="s">
        <v>635</v>
      </c>
      <c r="C625" s="141"/>
      <c r="D625" s="141"/>
      <c r="E625" s="30">
        <v>0</v>
      </c>
      <c r="F625" s="142"/>
      <c r="G625" s="143"/>
    </row>
    <row r="626" spans="1:7" ht="13.5">
      <c r="A626" s="79"/>
      <c r="B626" s="140" t="s">
        <v>636</v>
      </c>
      <c r="C626" s="141"/>
      <c r="D626" s="141"/>
      <c r="E626" s="30">
        <v>0</v>
      </c>
      <c r="F626" s="142"/>
      <c r="G626" s="143"/>
    </row>
    <row r="627" spans="1:7" ht="13.5">
      <c r="A627" s="79"/>
      <c r="B627" s="140" t="s">
        <v>637</v>
      </c>
      <c r="C627" s="141"/>
      <c r="D627" s="141"/>
      <c r="E627" s="30">
        <v>0</v>
      </c>
      <c r="F627" s="142"/>
      <c r="G627" s="143"/>
    </row>
    <row r="628" spans="1:7" ht="13.5">
      <c r="A628" s="79"/>
      <c r="B628" s="140" t="s">
        <v>638</v>
      </c>
      <c r="C628" s="141"/>
      <c r="D628" s="141"/>
      <c r="E628" s="30">
        <v>0</v>
      </c>
      <c r="F628" s="142"/>
      <c r="G628" s="143"/>
    </row>
    <row r="629" spans="1:7" ht="13.5">
      <c r="A629" s="79"/>
      <c r="B629" s="140" t="s">
        <v>639</v>
      </c>
      <c r="C629" s="141"/>
      <c r="D629" s="141"/>
      <c r="E629" s="30">
        <v>0</v>
      </c>
      <c r="F629" s="142"/>
      <c r="G629" s="143"/>
    </row>
    <row r="630" spans="1:7" ht="13.5">
      <c r="A630" s="79"/>
      <c r="B630" s="140" t="s">
        <v>640</v>
      </c>
      <c r="C630" s="141"/>
      <c r="D630" s="141"/>
      <c r="E630" s="30">
        <v>0</v>
      </c>
      <c r="F630" s="142"/>
      <c r="G630" s="143"/>
    </row>
    <row r="631" spans="1:7" ht="13.5">
      <c r="A631" s="79"/>
      <c r="B631" s="140" t="s">
        <v>641</v>
      </c>
      <c r="C631" s="141"/>
      <c r="D631" s="141"/>
      <c r="E631" s="30">
        <v>0</v>
      </c>
      <c r="F631" s="142"/>
      <c r="G631" s="143"/>
    </row>
    <row r="632" spans="1:7" ht="13.5">
      <c r="A632" s="79"/>
      <c r="B632" s="140" t="s">
        <v>642</v>
      </c>
      <c r="C632">
        <v>100</v>
      </c>
      <c r="D632">
        <v>446</v>
      </c>
      <c r="E632" s="30">
        <v>446</v>
      </c>
      <c r="F632" s="142">
        <v>1</v>
      </c>
      <c r="G632" s="143">
        <v>1.1377551020408163</v>
      </c>
    </row>
    <row r="633" spans="1:7" ht="13.5">
      <c r="A633" s="79"/>
      <c r="B633" s="140" t="s">
        <v>643</v>
      </c>
      <c r="C633" s="141"/>
      <c r="D633" s="141"/>
      <c r="E633" s="30">
        <v>446</v>
      </c>
      <c r="F633" s="142"/>
      <c r="G633" s="143">
        <v>1.1377551020408163</v>
      </c>
    </row>
    <row r="634" spans="1:7" ht="13.5">
      <c r="A634" s="79"/>
      <c r="B634" s="140" t="s">
        <v>644</v>
      </c>
      <c r="C634" s="141">
        <v>1644</v>
      </c>
      <c r="D634" s="141">
        <v>26900</v>
      </c>
      <c r="E634" s="30">
        <v>26900</v>
      </c>
      <c r="F634" s="142">
        <v>1</v>
      </c>
      <c r="G634" s="143">
        <v>74.72222222222223</v>
      </c>
    </row>
    <row r="635" spans="1:7" ht="13.5">
      <c r="A635" s="79"/>
      <c r="B635" s="140" t="s">
        <v>645</v>
      </c>
      <c r="C635" s="141"/>
      <c r="D635" s="141"/>
      <c r="E635" s="30">
        <v>0</v>
      </c>
      <c r="F635" s="142"/>
      <c r="G635" s="143">
        <v>0</v>
      </c>
    </row>
    <row r="636" spans="1:7" ht="13.5">
      <c r="A636" s="79"/>
      <c r="B636" s="140" t="s">
        <v>646</v>
      </c>
      <c r="C636" s="141"/>
      <c r="D636" s="141"/>
      <c r="E636" s="30">
        <v>26900</v>
      </c>
      <c r="F636" s="142"/>
      <c r="G636" s="143">
        <v>448.3333333333333</v>
      </c>
    </row>
    <row r="637" spans="1:7" ht="13.5">
      <c r="A637" s="79"/>
      <c r="B637" s="140" t="s">
        <v>647</v>
      </c>
      <c r="C637" s="141">
        <v>1</v>
      </c>
      <c r="D637" s="141"/>
      <c r="E637" s="30">
        <v>0</v>
      </c>
      <c r="F637" s="142"/>
      <c r="G637" s="143"/>
    </row>
    <row r="638" spans="1:7" ht="13.5">
      <c r="A638" s="79"/>
      <c r="B638" s="140" t="s">
        <v>648</v>
      </c>
      <c r="C638" s="141"/>
      <c r="D638" s="141"/>
      <c r="E638" s="30">
        <v>0</v>
      </c>
      <c r="F638" s="142"/>
      <c r="G638" s="143"/>
    </row>
    <row r="639" spans="1:7" ht="13.5">
      <c r="A639" s="79"/>
      <c r="B639" s="140" t="s">
        <v>649</v>
      </c>
      <c r="C639" s="141"/>
      <c r="D639" s="141"/>
      <c r="E639" s="30">
        <v>0</v>
      </c>
      <c r="F639" s="142"/>
      <c r="G639" s="143"/>
    </row>
    <row r="640" spans="1:7" ht="13.5">
      <c r="A640" s="79"/>
      <c r="B640" s="140" t="s">
        <v>650</v>
      </c>
      <c r="C640" s="141"/>
      <c r="D640" s="141"/>
      <c r="E640" s="30">
        <v>0</v>
      </c>
      <c r="F640" s="142"/>
      <c r="G640" s="143"/>
    </row>
    <row r="641" spans="1:7" ht="13.5">
      <c r="A641" s="79"/>
      <c r="B641" s="140" t="s">
        <v>651</v>
      </c>
      <c r="C641" s="141">
        <v>15</v>
      </c>
      <c r="D641" s="141">
        <v>8317</v>
      </c>
      <c r="E641" s="30">
        <v>8317</v>
      </c>
      <c r="F641" s="142">
        <v>1</v>
      </c>
      <c r="G641" s="143">
        <v>554.4666666666667</v>
      </c>
    </row>
    <row r="642" spans="1:7" ht="13.5">
      <c r="A642" s="79"/>
      <c r="B642" s="140" t="s">
        <v>652</v>
      </c>
      <c r="C642" s="141"/>
      <c r="D642" s="141"/>
      <c r="E642" s="30">
        <v>8317</v>
      </c>
      <c r="F642" s="142"/>
      <c r="G642" s="143">
        <v>554.4666666666667</v>
      </c>
    </row>
    <row r="643" spans="1:7" ht="13.5">
      <c r="A643" s="79" t="s">
        <v>653</v>
      </c>
      <c r="B643" s="140" t="s">
        <v>32</v>
      </c>
      <c r="C643" s="141">
        <v>12779</v>
      </c>
      <c r="D643" s="141">
        <v>14849</v>
      </c>
      <c r="E643" s="30">
        <v>14849</v>
      </c>
      <c r="F643" s="142">
        <v>1</v>
      </c>
      <c r="G643" s="143">
        <v>1.2583898305084746</v>
      </c>
    </row>
    <row r="644" spans="1:7" ht="13.5">
      <c r="A644" s="79"/>
      <c r="B644" s="140" t="s">
        <v>654</v>
      </c>
      <c r="C644" s="141">
        <v>5445</v>
      </c>
      <c r="D644" s="141">
        <v>5317</v>
      </c>
      <c r="E644" s="30">
        <v>5317</v>
      </c>
      <c r="F644" s="142">
        <v>1</v>
      </c>
      <c r="G644" s="143">
        <v>0.9964392803598201</v>
      </c>
    </row>
    <row r="645" spans="1:7" ht="13.5">
      <c r="A645" s="79"/>
      <c r="B645" s="140" t="s">
        <v>140</v>
      </c>
      <c r="C645" s="141"/>
      <c r="D645" s="141"/>
      <c r="E645" s="30">
        <v>1050</v>
      </c>
      <c r="F645" s="142"/>
      <c r="G645" s="143">
        <v>1.4935988620199145</v>
      </c>
    </row>
    <row r="646" spans="1:7" ht="13.5">
      <c r="A646" s="79"/>
      <c r="B646" s="140" t="s">
        <v>141</v>
      </c>
      <c r="C646" s="141"/>
      <c r="D646" s="141"/>
      <c r="E646" s="30">
        <v>0</v>
      </c>
      <c r="F646" s="142"/>
      <c r="G646" s="143">
        <v>0</v>
      </c>
    </row>
    <row r="647" spans="1:7" ht="13.5">
      <c r="A647" s="79"/>
      <c r="B647" s="140" t="s">
        <v>142</v>
      </c>
      <c r="C647" s="141"/>
      <c r="D647" s="141"/>
      <c r="E647" s="30">
        <v>0</v>
      </c>
      <c r="F647" s="142"/>
      <c r="G647" s="143"/>
    </row>
    <row r="648" spans="1:7" ht="13.5">
      <c r="A648" s="79"/>
      <c r="B648" s="140" t="s">
        <v>149</v>
      </c>
      <c r="C648" s="141"/>
      <c r="D648" s="141"/>
      <c r="E648" s="30">
        <v>2420</v>
      </c>
      <c r="F648" s="142"/>
      <c r="G648" s="143">
        <v>1.074600355239787</v>
      </c>
    </row>
    <row r="649" spans="1:7" ht="13.5">
      <c r="A649" s="79"/>
      <c r="B649" s="140" t="s">
        <v>655</v>
      </c>
      <c r="C649" s="141"/>
      <c r="D649" s="141"/>
      <c r="E649" s="30">
        <v>481</v>
      </c>
      <c r="F649" s="142"/>
      <c r="G649" s="143">
        <v>0.6832386363636364</v>
      </c>
    </row>
    <row r="650" spans="1:7" ht="13.5">
      <c r="A650" s="79"/>
      <c r="B650" s="140" t="s">
        <v>656</v>
      </c>
      <c r="C650" s="141"/>
      <c r="D650" s="141"/>
      <c r="E650" s="30">
        <v>624</v>
      </c>
      <c r="F650" s="142"/>
      <c r="G650" s="143">
        <v>1</v>
      </c>
    </row>
    <row r="651" spans="1:7" ht="13.5">
      <c r="A651" s="79"/>
      <c r="B651" s="140" t="s">
        <v>657</v>
      </c>
      <c r="C651" s="141"/>
      <c r="D651" s="141"/>
      <c r="E651" s="30">
        <v>80</v>
      </c>
      <c r="F651" s="142"/>
      <c r="G651" s="143">
        <v>2</v>
      </c>
    </row>
    <row r="652" spans="1:7" ht="13.5">
      <c r="A652" s="79"/>
      <c r="B652" s="140" t="s">
        <v>658</v>
      </c>
      <c r="C652" s="141"/>
      <c r="D652" s="141"/>
      <c r="E652" s="30">
        <v>10</v>
      </c>
      <c r="F652" s="142"/>
      <c r="G652" s="143">
        <v>0.0425531914893617</v>
      </c>
    </row>
    <row r="653" spans="1:7" ht="13.5">
      <c r="A653" s="79"/>
      <c r="B653" s="140" t="s">
        <v>659</v>
      </c>
      <c r="C653" s="141"/>
      <c r="D653" s="141"/>
      <c r="E653" s="30">
        <v>50</v>
      </c>
      <c r="F653" s="142"/>
      <c r="G653" s="143">
        <v>1.6666666666666667</v>
      </c>
    </row>
    <row r="654" spans="1:7" ht="13.5">
      <c r="A654" s="79"/>
      <c r="B654" s="140" t="s">
        <v>660</v>
      </c>
      <c r="C654" s="141"/>
      <c r="D654" s="141"/>
      <c r="E654" s="30">
        <v>0</v>
      </c>
      <c r="F654" s="142"/>
      <c r="G654" s="143"/>
    </row>
    <row r="655" spans="1:7" ht="13.5">
      <c r="A655" s="79"/>
      <c r="B655" s="140" t="s">
        <v>661</v>
      </c>
      <c r="C655" s="141"/>
      <c r="D655" s="141"/>
      <c r="E655" s="30">
        <v>30</v>
      </c>
      <c r="F655" s="142"/>
      <c r="G655" s="143">
        <v>3</v>
      </c>
    </row>
    <row r="656" spans="1:7" ht="13.5">
      <c r="A656" s="79"/>
      <c r="B656" s="140" t="s">
        <v>662</v>
      </c>
      <c r="C656" s="141"/>
      <c r="D656" s="141"/>
      <c r="E656" s="30">
        <v>0</v>
      </c>
      <c r="F656" s="142"/>
      <c r="G656" s="143">
        <v>0</v>
      </c>
    </row>
    <row r="657" spans="1:7" ht="13.5">
      <c r="A657" s="79"/>
      <c r="B657" s="140" t="s">
        <v>663</v>
      </c>
      <c r="C657" s="141"/>
      <c r="D657" s="141"/>
      <c r="E657" s="30">
        <v>0</v>
      </c>
      <c r="F657" s="142"/>
      <c r="G657" s="143"/>
    </row>
    <row r="658" spans="1:7" ht="13.5">
      <c r="A658" s="79"/>
      <c r="B658" s="140" t="s">
        <v>664</v>
      </c>
      <c r="C658" s="141"/>
      <c r="D658" s="141"/>
      <c r="E658" s="30">
        <v>0</v>
      </c>
      <c r="F658" s="142"/>
      <c r="G658" s="143"/>
    </row>
    <row r="659" spans="1:7" ht="13.5">
      <c r="A659" s="79"/>
      <c r="B659" s="140" t="s">
        <v>665</v>
      </c>
      <c r="C659" s="141"/>
      <c r="D659" s="141"/>
      <c r="E659" s="30">
        <v>0</v>
      </c>
      <c r="F659" s="142"/>
      <c r="G659" s="143"/>
    </row>
    <row r="660" spans="1:7" ht="13.5">
      <c r="A660" s="79"/>
      <c r="B660" s="140" t="s">
        <v>666</v>
      </c>
      <c r="C660" s="141"/>
      <c r="D660" s="141"/>
      <c r="E660" s="30">
        <v>5</v>
      </c>
      <c r="F660" s="142"/>
      <c r="G660" s="143">
        <v>0.5</v>
      </c>
    </row>
    <row r="661" spans="1:7" ht="13.5">
      <c r="A661" s="79"/>
      <c r="B661" s="140" t="s">
        <v>667</v>
      </c>
      <c r="C661" s="141"/>
      <c r="D661" s="141"/>
      <c r="E661" s="30">
        <v>80</v>
      </c>
      <c r="F661" s="142"/>
      <c r="G661" s="143">
        <v>0.8</v>
      </c>
    </row>
    <row r="662" spans="1:7" ht="13.5">
      <c r="A662" s="79"/>
      <c r="B662" s="140" t="s">
        <v>668</v>
      </c>
      <c r="C662" s="141"/>
      <c r="D662" s="141"/>
      <c r="E662" s="30">
        <v>338</v>
      </c>
      <c r="F662" s="142"/>
      <c r="G662" s="143">
        <v>0.9159891598915989</v>
      </c>
    </row>
    <row r="663" spans="1:7" ht="13.5">
      <c r="A663" s="79"/>
      <c r="B663" s="140" t="s">
        <v>669</v>
      </c>
      <c r="C663" s="141"/>
      <c r="D663" s="141"/>
      <c r="E663" s="30">
        <v>0</v>
      </c>
      <c r="F663" s="142"/>
      <c r="G663" s="143">
        <v>0</v>
      </c>
    </row>
    <row r="664" spans="1:7" ht="13.5">
      <c r="A664" s="79"/>
      <c r="B664" s="140" t="s">
        <v>670</v>
      </c>
      <c r="C664" s="141"/>
      <c r="D664" s="141"/>
      <c r="E664" s="30">
        <v>0</v>
      </c>
      <c r="F664" s="142"/>
      <c r="G664" s="143"/>
    </row>
    <row r="665" spans="1:7" ht="13.5">
      <c r="A665" s="79"/>
      <c r="B665" s="140" t="s">
        <v>671</v>
      </c>
      <c r="C665" s="141"/>
      <c r="D665" s="141"/>
      <c r="E665" s="30">
        <v>44</v>
      </c>
      <c r="F665" s="142"/>
      <c r="G665" s="143">
        <v>0.7457627118644068</v>
      </c>
    </row>
    <row r="666" spans="1:7" ht="13.5">
      <c r="A666" s="79"/>
      <c r="B666" s="140" t="s">
        <v>672</v>
      </c>
      <c r="C666" s="141"/>
      <c r="D666" s="141"/>
      <c r="E666" s="30">
        <v>0</v>
      </c>
      <c r="F666" s="142"/>
      <c r="G666" s="143"/>
    </row>
    <row r="667" spans="1:7" ht="13.5">
      <c r="A667" s="79"/>
      <c r="B667" s="140" t="s">
        <v>673</v>
      </c>
      <c r="C667" s="141"/>
      <c r="D667" s="141"/>
      <c r="E667" s="30">
        <v>0</v>
      </c>
      <c r="F667" s="142"/>
      <c r="G667" s="143"/>
    </row>
    <row r="668" spans="1:7" ht="13.5">
      <c r="A668" s="79"/>
      <c r="B668" s="140" t="s">
        <v>674</v>
      </c>
      <c r="C668" s="141"/>
      <c r="D668" s="141"/>
      <c r="E668" s="30">
        <v>0</v>
      </c>
      <c r="F668" s="142"/>
      <c r="G668" s="143"/>
    </row>
    <row r="669" spans="1:7" ht="13.5">
      <c r="A669" s="79"/>
      <c r="B669" s="140" t="s">
        <v>675</v>
      </c>
      <c r="C669" s="141"/>
      <c r="D669" s="141"/>
      <c r="E669" s="30">
        <v>105</v>
      </c>
      <c r="F669" s="142"/>
      <c r="G669" s="143">
        <v>0.9545454545454546</v>
      </c>
    </row>
    <row r="670" spans="1:7" ht="13.5">
      <c r="A670" s="79"/>
      <c r="B670" s="140" t="s">
        <v>676</v>
      </c>
      <c r="C670" s="141">
        <v>4547</v>
      </c>
      <c r="D670" s="141">
        <v>5241</v>
      </c>
      <c r="E670" s="30">
        <v>5241</v>
      </c>
      <c r="F670" s="142">
        <v>1</v>
      </c>
      <c r="G670" s="143">
        <v>1.1774882048977757</v>
      </c>
    </row>
    <row r="671" spans="1:7" ht="13.5">
      <c r="A671" s="79"/>
      <c r="B671" s="140" t="s">
        <v>140</v>
      </c>
      <c r="C671" s="141"/>
      <c r="D671" s="141"/>
      <c r="E671" s="30">
        <v>1127</v>
      </c>
      <c r="F671" s="142"/>
      <c r="G671" s="143">
        <v>1.062205466540999</v>
      </c>
    </row>
    <row r="672" spans="1:7" ht="13.5">
      <c r="A672" s="79"/>
      <c r="B672" s="140" t="s">
        <v>141</v>
      </c>
      <c r="C672" s="141"/>
      <c r="D672" s="141"/>
      <c r="E672" s="30">
        <v>0</v>
      </c>
      <c r="F672" s="142"/>
      <c r="G672" s="143">
        <v>0</v>
      </c>
    </row>
    <row r="673" spans="1:7" ht="13.5">
      <c r="A673" s="79"/>
      <c r="B673" s="140" t="s">
        <v>142</v>
      </c>
      <c r="C673" s="141"/>
      <c r="D673" s="141"/>
      <c r="E673" s="30">
        <v>0</v>
      </c>
      <c r="F673" s="142"/>
      <c r="G673" s="143"/>
    </row>
    <row r="674" spans="1:7" ht="13.5">
      <c r="A674" s="79"/>
      <c r="B674" s="140" t="s">
        <v>677</v>
      </c>
      <c r="C674" s="141"/>
      <c r="D674" s="141"/>
      <c r="E674" s="30">
        <v>732</v>
      </c>
      <c r="F674" s="142"/>
      <c r="G674" s="143">
        <v>1.161904761904762</v>
      </c>
    </row>
    <row r="675" spans="1:7" ht="13.5">
      <c r="A675" s="79"/>
      <c r="B675" s="140" t="s">
        <v>678</v>
      </c>
      <c r="C675" s="141"/>
      <c r="D675" s="141"/>
      <c r="E675" s="30">
        <v>140</v>
      </c>
      <c r="F675" s="142"/>
      <c r="G675" s="143">
        <v>23.333333333333332</v>
      </c>
    </row>
    <row r="676" spans="1:7" ht="13.5">
      <c r="A676" s="79"/>
      <c r="B676" s="140" t="s">
        <v>679</v>
      </c>
      <c r="C676" s="141"/>
      <c r="D676" s="141"/>
      <c r="E676" s="30">
        <v>239</v>
      </c>
      <c r="F676" s="142"/>
      <c r="G676" s="143">
        <v>1.8106060606060606</v>
      </c>
    </row>
    <row r="677" spans="1:7" ht="13.5">
      <c r="A677" s="79"/>
      <c r="B677" s="140" t="s">
        <v>680</v>
      </c>
      <c r="C677" s="141"/>
      <c r="D677" s="141"/>
      <c r="E677" s="30">
        <v>0</v>
      </c>
      <c r="F677" s="142"/>
      <c r="G677" s="143"/>
    </row>
    <row r="678" spans="1:7" ht="13.5">
      <c r="A678" s="79"/>
      <c r="B678" s="140" t="s">
        <v>681</v>
      </c>
      <c r="C678" s="141"/>
      <c r="D678" s="141"/>
      <c r="E678" s="30">
        <v>0</v>
      </c>
      <c r="F678" s="142"/>
      <c r="G678" s="143"/>
    </row>
    <row r="679" spans="1:7" ht="13.5">
      <c r="A679" s="79"/>
      <c r="B679" s="140" t="s">
        <v>682</v>
      </c>
      <c r="C679" s="141"/>
      <c r="D679" s="141"/>
      <c r="E679" s="30">
        <v>176</v>
      </c>
      <c r="F679" s="142"/>
      <c r="G679" s="143">
        <v>1</v>
      </c>
    </row>
    <row r="680" spans="1:7" ht="13.5">
      <c r="A680" s="79"/>
      <c r="B680" s="140" t="s">
        <v>683</v>
      </c>
      <c r="C680" s="141"/>
      <c r="D680" s="141"/>
      <c r="E680" s="30">
        <v>1288</v>
      </c>
      <c r="F680" s="142"/>
      <c r="G680" s="143">
        <v>6.44</v>
      </c>
    </row>
    <row r="681" spans="1:7" ht="13.5">
      <c r="A681" s="79"/>
      <c r="B681" s="140" t="s">
        <v>684</v>
      </c>
      <c r="C681" s="141"/>
      <c r="D681" s="141"/>
      <c r="E681" s="30">
        <v>350</v>
      </c>
      <c r="F681" s="142"/>
      <c r="G681" s="143">
        <v>1.0606060606060606</v>
      </c>
    </row>
    <row r="682" spans="1:7" ht="13.5">
      <c r="A682" s="79"/>
      <c r="B682" s="140" t="s">
        <v>685</v>
      </c>
      <c r="C682" s="141"/>
      <c r="D682" s="141"/>
      <c r="E682" s="30">
        <v>0</v>
      </c>
      <c r="F682" s="142"/>
      <c r="G682" s="143"/>
    </row>
    <row r="683" spans="1:7" ht="13.5">
      <c r="A683" s="79"/>
      <c r="B683" s="140" t="s">
        <v>686</v>
      </c>
      <c r="C683" s="141"/>
      <c r="D683" s="141"/>
      <c r="E683" s="30">
        <v>684</v>
      </c>
      <c r="F683" s="142"/>
      <c r="G683" s="143">
        <v>1.1050080775444264</v>
      </c>
    </row>
    <row r="684" spans="1:7" ht="13.5">
      <c r="A684" s="79"/>
      <c r="B684" s="140" t="s">
        <v>687</v>
      </c>
      <c r="C684" s="141"/>
      <c r="D684" s="141"/>
      <c r="E684" s="30">
        <v>0</v>
      </c>
      <c r="F684" s="142"/>
      <c r="G684" s="143"/>
    </row>
    <row r="685" spans="1:7" ht="13.5">
      <c r="A685" s="79"/>
      <c r="B685" s="140" t="s">
        <v>688</v>
      </c>
      <c r="C685" s="141"/>
      <c r="D685" s="141"/>
      <c r="E685" s="30">
        <v>0</v>
      </c>
      <c r="F685" s="142"/>
      <c r="G685" s="143"/>
    </row>
    <row r="686" spans="1:7" ht="13.5">
      <c r="A686" s="79"/>
      <c r="B686" s="140" t="s">
        <v>689</v>
      </c>
      <c r="C686" s="141"/>
      <c r="D686" s="141"/>
      <c r="E686" s="30">
        <v>0</v>
      </c>
      <c r="F686" s="142"/>
      <c r="G686" s="143"/>
    </row>
    <row r="687" spans="1:7" ht="13.5">
      <c r="A687" s="79"/>
      <c r="B687" s="140" t="s">
        <v>690</v>
      </c>
      <c r="C687" s="141"/>
      <c r="D687" s="141"/>
      <c r="E687" s="30">
        <v>57</v>
      </c>
      <c r="F687" s="142"/>
      <c r="G687" s="143"/>
    </row>
    <row r="688" spans="1:7" ht="13.5">
      <c r="A688" s="79"/>
      <c r="B688" s="140" t="s">
        <v>691</v>
      </c>
      <c r="C688" s="141"/>
      <c r="D688" s="141"/>
      <c r="E688" s="30">
        <v>0</v>
      </c>
      <c r="F688" s="142"/>
      <c r="G688" s="143"/>
    </row>
    <row r="689" spans="1:7" ht="13.5">
      <c r="A689" s="79"/>
      <c r="B689" s="140" t="s">
        <v>692</v>
      </c>
      <c r="C689" s="141"/>
      <c r="D689" s="141"/>
      <c r="E689" s="30">
        <v>0</v>
      </c>
      <c r="F689" s="142"/>
      <c r="G689" s="143">
        <v>0</v>
      </c>
    </row>
    <row r="690" spans="1:7" ht="13.5">
      <c r="A690" s="79"/>
      <c r="B690" s="140" t="s">
        <v>693</v>
      </c>
      <c r="C690" s="141"/>
      <c r="D690" s="141"/>
      <c r="E690" s="30">
        <v>0</v>
      </c>
      <c r="F690" s="142"/>
      <c r="G690" s="143">
        <v>0</v>
      </c>
    </row>
    <row r="691" spans="1:7" ht="13.5">
      <c r="A691" s="79"/>
      <c r="B691" s="140" t="s">
        <v>694</v>
      </c>
      <c r="C691" s="141"/>
      <c r="D691" s="141"/>
      <c r="E691" s="30">
        <v>0</v>
      </c>
      <c r="F691" s="142"/>
      <c r="G691" s="143">
        <v>0</v>
      </c>
    </row>
    <row r="692" spans="1:7" ht="13.5">
      <c r="A692" s="79"/>
      <c r="B692" s="140" t="s">
        <v>695</v>
      </c>
      <c r="C692" s="141"/>
      <c r="D692" s="141"/>
      <c r="E692" s="30">
        <v>0</v>
      </c>
      <c r="F692" s="142"/>
      <c r="G692" s="143"/>
    </row>
    <row r="693" spans="1:7" ht="13.5">
      <c r="A693" s="79"/>
      <c r="B693" s="140" t="s">
        <v>696</v>
      </c>
      <c r="C693" s="141"/>
      <c r="D693" s="141"/>
      <c r="E693" s="30">
        <v>0</v>
      </c>
      <c r="F693" s="142"/>
      <c r="G693" s="143"/>
    </row>
    <row r="694" spans="1:7" ht="13.5">
      <c r="A694" s="79"/>
      <c r="B694" s="140" t="s">
        <v>697</v>
      </c>
      <c r="C694" s="141"/>
      <c r="D694" s="141"/>
      <c r="E694" s="30">
        <v>0</v>
      </c>
      <c r="F694" s="142"/>
      <c r="G694" s="143"/>
    </row>
    <row r="695" spans="1:7" ht="13.5">
      <c r="A695" s="79"/>
      <c r="B695" s="140" t="s">
        <v>698</v>
      </c>
      <c r="C695" s="141"/>
      <c r="D695" s="141"/>
      <c r="E695" s="30">
        <v>0</v>
      </c>
      <c r="F695" s="142"/>
      <c r="G695" s="143">
        <v>0</v>
      </c>
    </row>
    <row r="696" spans="1:7" ht="13.5">
      <c r="A696" s="79"/>
      <c r="B696" s="140" t="s">
        <v>699</v>
      </c>
      <c r="C696" s="141"/>
      <c r="D696" s="141"/>
      <c r="E696" s="30">
        <v>418</v>
      </c>
      <c r="F696" s="142"/>
      <c r="G696" s="143">
        <v>0.9008620689655172</v>
      </c>
    </row>
    <row r="697" spans="1:7" ht="13.5">
      <c r="A697" s="79"/>
      <c r="B697" s="140" t="s">
        <v>700</v>
      </c>
      <c r="C697" s="141"/>
      <c r="D697" s="141"/>
      <c r="E697" s="30">
        <v>30</v>
      </c>
      <c r="F697" s="142"/>
      <c r="G697" s="143">
        <v>0.078125</v>
      </c>
    </row>
    <row r="698" spans="1:7" ht="13.5">
      <c r="A698" s="79"/>
      <c r="B698" s="140" t="s">
        <v>701</v>
      </c>
      <c r="C698" s="141">
        <v>1718</v>
      </c>
      <c r="D698" s="141">
        <v>2615</v>
      </c>
      <c r="E698" s="30">
        <v>2615</v>
      </c>
      <c r="F698" s="142">
        <v>1</v>
      </c>
      <c r="G698" s="143">
        <v>1.5705705705705706</v>
      </c>
    </row>
    <row r="699" spans="1:7" ht="13.5">
      <c r="A699" s="79"/>
      <c r="B699" s="140" t="s">
        <v>140</v>
      </c>
      <c r="C699" s="141"/>
      <c r="D699" s="141"/>
      <c r="E699" s="30">
        <v>1091</v>
      </c>
      <c r="F699" s="142"/>
      <c r="G699" s="143">
        <v>1.3192261185006047</v>
      </c>
    </row>
    <row r="700" spans="1:7" ht="13.5">
      <c r="A700" s="79"/>
      <c r="B700" s="140" t="s">
        <v>141</v>
      </c>
      <c r="C700" s="141"/>
      <c r="D700" s="141"/>
      <c r="E700" s="30">
        <v>0</v>
      </c>
      <c r="F700" s="142"/>
      <c r="G700" s="143">
        <v>0</v>
      </c>
    </row>
    <row r="701" spans="1:7" ht="13.5">
      <c r="A701" s="79"/>
      <c r="B701" s="140" t="s">
        <v>142</v>
      </c>
      <c r="C701" s="141"/>
      <c r="D701" s="141"/>
      <c r="E701" s="30">
        <v>0</v>
      </c>
      <c r="F701" s="142"/>
      <c r="G701" s="143"/>
    </row>
    <row r="702" spans="1:7" ht="13.5">
      <c r="A702" s="79"/>
      <c r="B702" s="140" t="s">
        <v>702</v>
      </c>
      <c r="C702" s="141"/>
      <c r="D702" s="141"/>
      <c r="E702" s="30">
        <v>154</v>
      </c>
      <c r="F702" s="142"/>
      <c r="G702" s="143">
        <v>14</v>
      </c>
    </row>
    <row r="703" spans="1:7" ht="13.5">
      <c r="A703" s="79"/>
      <c r="B703" s="140" t="s">
        <v>703</v>
      </c>
      <c r="C703" s="141"/>
      <c r="D703" s="141"/>
      <c r="E703" s="30">
        <v>0</v>
      </c>
      <c r="F703" s="142"/>
      <c r="G703" s="143">
        <v>0</v>
      </c>
    </row>
    <row r="704" spans="1:7" ht="13.5">
      <c r="A704" s="79"/>
      <c r="B704" s="140" t="s">
        <v>704</v>
      </c>
      <c r="C704" s="141"/>
      <c r="D704" s="141"/>
      <c r="E704" s="30">
        <v>0</v>
      </c>
      <c r="F704" s="142"/>
      <c r="G704" s="143"/>
    </row>
    <row r="705" spans="1:7" ht="13.5">
      <c r="A705" s="79"/>
      <c r="B705" s="140" t="s">
        <v>705</v>
      </c>
      <c r="C705" s="141"/>
      <c r="D705" s="141"/>
      <c r="E705" s="30">
        <v>0</v>
      </c>
      <c r="F705" s="142"/>
      <c r="G705" s="143"/>
    </row>
    <row r="706" spans="1:7" ht="13.5">
      <c r="A706" s="79"/>
      <c r="B706" s="140" t="s">
        <v>706</v>
      </c>
      <c r="C706" s="141"/>
      <c r="D706" s="141"/>
      <c r="E706" s="30">
        <v>200</v>
      </c>
      <c r="F706" s="142"/>
      <c r="G706" s="143"/>
    </row>
    <row r="707" spans="1:7" ht="13.5">
      <c r="A707" s="79"/>
      <c r="B707" s="140" t="s">
        <v>707</v>
      </c>
      <c r="C707" s="141"/>
      <c r="D707" s="141"/>
      <c r="E707" s="30">
        <v>0</v>
      </c>
      <c r="F707" s="142"/>
      <c r="G707" s="143"/>
    </row>
    <row r="708" spans="1:7" ht="13.5">
      <c r="A708" s="79"/>
      <c r="B708" s="140" t="s">
        <v>708</v>
      </c>
      <c r="C708" s="141"/>
      <c r="D708" s="141"/>
      <c r="E708" s="30">
        <v>0</v>
      </c>
      <c r="F708" s="142"/>
      <c r="G708" s="143"/>
    </row>
    <row r="709" spans="1:7" ht="13.5">
      <c r="A709" s="79"/>
      <c r="B709" s="140" t="s">
        <v>709</v>
      </c>
      <c r="C709" s="141"/>
      <c r="D709" s="141"/>
      <c r="E709" s="30">
        <v>0</v>
      </c>
      <c r="F709" s="142"/>
      <c r="G709" s="143"/>
    </row>
    <row r="710" spans="1:7" ht="13.5">
      <c r="A710" s="79"/>
      <c r="B710" s="140" t="s">
        <v>710</v>
      </c>
      <c r="C710" s="141"/>
      <c r="D710" s="141"/>
      <c r="E710" s="30">
        <v>0</v>
      </c>
      <c r="F710" s="142"/>
      <c r="G710" s="143"/>
    </row>
    <row r="711" spans="1:7" ht="13.5">
      <c r="A711" s="79"/>
      <c r="B711" s="140" t="s">
        <v>711</v>
      </c>
      <c r="C711" s="141"/>
      <c r="D711" s="141"/>
      <c r="E711" s="30">
        <v>0</v>
      </c>
      <c r="F711" s="142"/>
      <c r="G711" s="143"/>
    </row>
    <row r="712" spans="1:7" ht="13.5">
      <c r="A712" s="79"/>
      <c r="B712" s="140" t="s">
        <v>712</v>
      </c>
      <c r="C712" s="141"/>
      <c r="D712" s="141"/>
      <c r="E712" s="30">
        <v>130</v>
      </c>
      <c r="F712" s="142"/>
      <c r="G712" s="143">
        <v>1.1818181818181819</v>
      </c>
    </row>
    <row r="713" spans="1:7" ht="13.5">
      <c r="A713" s="79"/>
      <c r="B713" s="140" t="s">
        <v>713</v>
      </c>
      <c r="C713" s="141"/>
      <c r="D713" s="141"/>
      <c r="E713" s="30">
        <v>40</v>
      </c>
      <c r="F713" s="142"/>
      <c r="G713" s="143">
        <v>0.6666666666666666</v>
      </c>
    </row>
    <row r="714" spans="1:7" ht="13.5">
      <c r="A714" s="79"/>
      <c r="B714" s="140" t="s">
        <v>714</v>
      </c>
      <c r="C714" s="141"/>
      <c r="D714" s="141"/>
      <c r="E714" s="30">
        <v>0</v>
      </c>
      <c r="F714" s="142"/>
      <c r="G714" s="143">
        <v>0</v>
      </c>
    </row>
    <row r="715" spans="1:7" ht="13.5">
      <c r="A715" s="79"/>
      <c r="B715" s="140" t="s">
        <v>715</v>
      </c>
      <c r="C715" s="141"/>
      <c r="D715" s="141"/>
      <c r="E715" s="30">
        <v>0</v>
      </c>
      <c r="F715" s="142"/>
      <c r="G715" s="143"/>
    </row>
    <row r="716" spans="1:7" ht="13.5">
      <c r="A716" s="79"/>
      <c r="B716" s="140" t="s">
        <v>716</v>
      </c>
      <c r="C716" s="141"/>
      <c r="D716" s="141"/>
      <c r="E716" s="30">
        <v>0</v>
      </c>
      <c r="F716" s="142"/>
      <c r="G716" s="143"/>
    </row>
    <row r="717" spans="1:7" ht="13.5">
      <c r="A717" s="79"/>
      <c r="B717" s="140" t="s">
        <v>717</v>
      </c>
      <c r="C717" s="141"/>
      <c r="D717" s="141"/>
      <c r="E717" s="30">
        <v>0</v>
      </c>
      <c r="F717" s="142"/>
      <c r="G717" s="143"/>
    </row>
    <row r="718" spans="1:7" ht="13.5">
      <c r="A718" s="79"/>
      <c r="B718" s="140" t="s">
        <v>718</v>
      </c>
      <c r="C718" s="141"/>
      <c r="D718" s="141"/>
      <c r="E718" s="30">
        <v>0</v>
      </c>
      <c r="F718" s="142"/>
      <c r="G718" s="143"/>
    </row>
    <row r="719" spans="1:7" ht="13.5">
      <c r="A719" s="79"/>
      <c r="B719" s="140" t="s">
        <v>719</v>
      </c>
      <c r="C719" s="141"/>
      <c r="D719" s="141"/>
      <c r="E719" s="30">
        <v>0</v>
      </c>
      <c r="F719" s="142"/>
      <c r="G719" s="143"/>
    </row>
    <row r="720" spans="1:7" ht="13.5">
      <c r="A720" s="79"/>
      <c r="B720" s="140" t="s">
        <v>720</v>
      </c>
      <c r="C720" s="141"/>
      <c r="D720" s="141"/>
      <c r="E720" s="30">
        <v>0</v>
      </c>
      <c r="F720" s="142"/>
      <c r="G720" s="143"/>
    </row>
    <row r="721" spans="1:7" ht="13.5">
      <c r="A721" s="79"/>
      <c r="B721" s="140" t="s">
        <v>693</v>
      </c>
      <c r="C721" s="141"/>
      <c r="D721" s="141"/>
      <c r="E721" s="30">
        <v>0</v>
      </c>
      <c r="F721" s="142"/>
      <c r="G721" s="143"/>
    </row>
    <row r="722" spans="1:7" ht="13.5">
      <c r="A722" s="79"/>
      <c r="B722" s="140" t="s">
        <v>721</v>
      </c>
      <c r="C722" s="141"/>
      <c r="D722" s="141"/>
      <c r="E722" s="30">
        <v>0</v>
      </c>
      <c r="F722" s="142"/>
      <c r="G722" s="143"/>
    </row>
    <row r="723" spans="1:7" ht="13.5">
      <c r="A723" s="79"/>
      <c r="B723" s="140" t="s">
        <v>722</v>
      </c>
      <c r="C723" s="141"/>
      <c r="D723" s="141"/>
      <c r="E723" s="30">
        <v>0</v>
      </c>
      <c r="F723" s="142"/>
      <c r="G723" s="143"/>
    </row>
    <row r="724" spans="1:7" ht="13.5">
      <c r="A724" s="79"/>
      <c r="B724" s="140" t="s">
        <v>723</v>
      </c>
      <c r="C724" s="141"/>
      <c r="D724" s="141"/>
      <c r="E724" s="30">
        <v>1000</v>
      </c>
      <c r="F724" s="142"/>
      <c r="G724" s="143"/>
    </row>
    <row r="725" spans="1:7" ht="13.5">
      <c r="A725" s="79"/>
      <c r="B725" s="140" t="s">
        <v>724</v>
      </c>
      <c r="C725" s="141"/>
      <c r="D725" s="141"/>
      <c r="E725" s="30">
        <v>0</v>
      </c>
      <c r="F725" s="142"/>
      <c r="G725" s="143"/>
    </row>
    <row r="726" spans="1:7" ht="13.5">
      <c r="A726" s="79"/>
      <c r="B726" s="140" t="s">
        <v>140</v>
      </c>
      <c r="C726" s="141"/>
      <c r="D726" s="141"/>
      <c r="E726" s="30">
        <v>0</v>
      </c>
      <c r="F726" s="142"/>
      <c r="G726" s="143"/>
    </row>
    <row r="727" spans="1:7" ht="13.5">
      <c r="A727" s="79"/>
      <c r="B727" s="140" t="s">
        <v>141</v>
      </c>
      <c r="C727" s="141"/>
      <c r="D727" s="141"/>
      <c r="E727" s="30">
        <v>0</v>
      </c>
      <c r="F727" s="142"/>
      <c r="G727" s="143"/>
    </row>
    <row r="728" spans="1:7" ht="13.5">
      <c r="A728" s="79"/>
      <c r="B728" s="140" t="s">
        <v>142</v>
      </c>
      <c r="C728" s="141"/>
      <c r="D728" s="141"/>
      <c r="E728" s="30">
        <v>0</v>
      </c>
      <c r="F728" s="142"/>
      <c r="G728" s="143"/>
    </row>
    <row r="729" spans="1:7" ht="13.5">
      <c r="A729" s="79"/>
      <c r="B729" s="140" t="s">
        <v>725</v>
      </c>
      <c r="C729" s="141"/>
      <c r="D729" s="141"/>
      <c r="E729" s="30">
        <v>0</v>
      </c>
      <c r="F729" s="142"/>
      <c r="G729" s="143"/>
    </row>
    <row r="730" spans="1:7" ht="13.5">
      <c r="A730" s="79"/>
      <c r="B730" s="140" t="s">
        <v>726</v>
      </c>
      <c r="C730" s="141"/>
      <c r="D730" s="141"/>
      <c r="E730" s="30">
        <v>0</v>
      </c>
      <c r="F730" s="142"/>
      <c r="G730" s="143"/>
    </row>
    <row r="731" spans="1:7" ht="13.5">
      <c r="A731" s="79"/>
      <c r="B731" s="140" t="s">
        <v>727</v>
      </c>
      <c r="C731" s="141"/>
      <c r="D731" s="141"/>
      <c r="E731" s="30">
        <v>0</v>
      </c>
      <c r="F731" s="142"/>
      <c r="G731" s="143"/>
    </row>
    <row r="732" spans="1:7" ht="13.5">
      <c r="A732" s="79"/>
      <c r="B732" s="140" t="s">
        <v>728</v>
      </c>
      <c r="C732" s="141"/>
      <c r="D732" s="141"/>
      <c r="E732" s="30">
        <v>0</v>
      </c>
      <c r="F732" s="142"/>
      <c r="G732" s="143"/>
    </row>
    <row r="733" spans="1:7" ht="13.5">
      <c r="A733" s="79"/>
      <c r="B733" s="140" t="s">
        <v>729</v>
      </c>
      <c r="C733" s="141"/>
      <c r="D733" s="141"/>
      <c r="E733" s="30">
        <v>0</v>
      </c>
      <c r="F733" s="142"/>
      <c r="G733" s="143"/>
    </row>
    <row r="734" spans="1:7" ht="13.5">
      <c r="A734" s="79"/>
      <c r="B734" s="140" t="s">
        <v>730</v>
      </c>
      <c r="C734" s="141"/>
      <c r="D734" s="141"/>
      <c r="E734" s="30">
        <v>0</v>
      </c>
      <c r="F734" s="142"/>
      <c r="G734" s="143"/>
    </row>
    <row r="735" spans="1:7" ht="13.5">
      <c r="A735" s="79"/>
      <c r="B735" s="140" t="s">
        <v>731</v>
      </c>
      <c r="C735" s="141"/>
      <c r="D735" s="141"/>
      <c r="E735" s="30">
        <v>0</v>
      </c>
      <c r="F735" s="142"/>
      <c r="G735" s="143"/>
    </row>
    <row r="736" spans="1:7" ht="13.5">
      <c r="A736" s="79"/>
      <c r="B736" s="140" t="s">
        <v>732</v>
      </c>
      <c r="C736" s="141">
        <v>585</v>
      </c>
      <c r="D736" s="141">
        <v>1368</v>
      </c>
      <c r="E736" s="30">
        <v>1368</v>
      </c>
      <c r="F736" s="142">
        <v>1</v>
      </c>
      <c r="G736" s="143">
        <v>2.3832752613240418</v>
      </c>
    </row>
    <row r="737" spans="1:7" ht="13.5">
      <c r="A737" s="79"/>
      <c r="B737" s="140" t="s">
        <v>140</v>
      </c>
      <c r="C737" s="141"/>
      <c r="D737" s="141"/>
      <c r="E737" s="30">
        <v>648</v>
      </c>
      <c r="F737" s="142"/>
      <c r="G737" s="143">
        <v>2.204081632653061</v>
      </c>
    </row>
    <row r="738" spans="1:7" ht="13.5">
      <c r="A738" s="79"/>
      <c r="B738" s="140" t="s">
        <v>141</v>
      </c>
      <c r="C738" s="141"/>
      <c r="D738" s="141"/>
      <c r="E738" s="30">
        <v>391</v>
      </c>
      <c r="F738" s="142"/>
      <c r="G738" s="143">
        <v>3.723809523809524</v>
      </c>
    </row>
    <row r="739" spans="1:7" ht="13.5">
      <c r="A739" s="79"/>
      <c r="B739" s="140" t="s">
        <v>142</v>
      </c>
      <c r="C739" s="141"/>
      <c r="D739" s="141"/>
      <c r="E739" s="30">
        <v>0</v>
      </c>
      <c r="F739" s="142"/>
      <c r="G739" s="143"/>
    </row>
    <row r="740" spans="1:7" ht="13.5">
      <c r="A740" s="79"/>
      <c r="B740" s="140" t="s">
        <v>733</v>
      </c>
      <c r="C740" s="141"/>
      <c r="D740" s="141"/>
      <c r="E740" s="30">
        <v>0</v>
      </c>
      <c r="F740" s="142"/>
      <c r="G740" s="143"/>
    </row>
    <row r="741" spans="1:7" ht="13.5">
      <c r="A741" s="79"/>
      <c r="B741" s="140" t="s">
        <v>734</v>
      </c>
      <c r="C741" s="141"/>
      <c r="D741" s="141"/>
      <c r="E741" s="30">
        <v>0</v>
      </c>
      <c r="F741" s="142"/>
      <c r="G741" s="143"/>
    </row>
    <row r="742" spans="1:7" ht="13.5">
      <c r="A742" s="79"/>
      <c r="B742" s="140" t="s">
        <v>735</v>
      </c>
      <c r="C742" s="141"/>
      <c r="D742" s="141"/>
      <c r="E742" s="30">
        <v>33</v>
      </c>
      <c r="F742" s="142"/>
      <c r="G742" s="143"/>
    </row>
    <row r="743" spans="1:7" ht="13.5">
      <c r="A743" s="79"/>
      <c r="B743" s="140" t="s">
        <v>736</v>
      </c>
      <c r="C743" s="141"/>
      <c r="D743" s="141"/>
      <c r="E743" s="30">
        <v>9</v>
      </c>
      <c r="F743" s="142"/>
      <c r="G743" s="143">
        <v>1</v>
      </c>
    </row>
    <row r="744" spans="1:7" ht="13.5">
      <c r="A744" s="79"/>
      <c r="B744" s="140" t="s">
        <v>737</v>
      </c>
      <c r="C744" s="141"/>
      <c r="D744" s="141"/>
      <c r="E744" s="30">
        <v>0</v>
      </c>
      <c r="F744" s="142"/>
      <c r="G744" s="143"/>
    </row>
    <row r="745" spans="1:7" ht="13.5">
      <c r="A745" s="79"/>
      <c r="B745" s="140" t="s">
        <v>738</v>
      </c>
      <c r="C745" s="141"/>
      <c r="D745" s="141"/>
      <c r="E745" s="30">
        <v>0</v>
      </c>
      <c r="F745" s="142"/>
      <c r="G745" s="143"/>
    </row>
    <row r="746" spans="1:7" ht="13.5">
      <c r="A746" s="79"/>
      <c r="B746" s="140" t="s">
        <v>739</v>
      </c>
      <c r="C746" s="141"/>
      <c r="D746" s="141"/>
      <c r="E746" s="30">
        <v>287</v>
      </c>
      <c r="F746" s="142"/>
      <c r="G746" s="143">
        <v>1.7289156626506024</v>
      </c>
    </row>
    <row r="747" spans="1:7" ht="13.5">
      <c r="A747" s="79"/>
      <c r="B747" s="140" t="s">
        <v>740</v>
      </c>
      <c r="C747" s="141">
        <v>113</v>
      </c>
      <c r="D747" s="141"/>
      <c r="E747" s="30">
        <v>0</v>
      </c>
      <c r="F747" s="142"/>
      <c r="G747" s="143"/>
    </row>
    <row r="748" spans="1:7" ht="13.5">
      <c r="A748" s="79"/>
      <c r="B748" s="140" t="s">
        <v>314</v>
      </c>
      <c r="C748" s="141"/>
      <c r="D748" s="141"/>
      <c r="E748" s="30">
        <v>0</v>
      </c>
      <c r="F748" s="142"/>
      <c r="G748" s="143"/>
    </row>
    <row r="749" spans="1:7" ht="13.5">
      <c r="A749" s="79"/>
      <c r="B749" s="140" t="s">
        <v>741</v>
      </c>
      <c r="C749" s="141"/>
      <c r="D749" s="141"/>
      <c r="E749" s="30">
        <v>0</v>
      </c>
      <c r="F749" s="142"/>
      <c r="G749" s="143"/>
    </row>
    <row r="750" spans="1:7" ht="13.5">
      <c r="A750" s="79"/>
      <c r="B750" s="140" t="s">
        <v>742</v>
      </c>
      <c r="C750" s="141"/>
      <c r="D750" s="141"/>
      <c r="E750" s="30">
        <v>0</v>
      </c>
      <c r="F750" s="142"/>
      <c r="G750" s="143"/>
    </row>
    <row r="751" spans="1:7" ht="13.5">
      <c r="A751" s="79"/>
      <c r="B751" s="140" t="s">
        <v>743</v>
      </c>
      <c r="C751" s="141"/>
      <c r="D751" s="141"/>
      <c r="E751" s="30">
        <v>0</v>
      </c>
      <c r="F751" s="142"/>
      <c r="G751" s="143"/>
    </row>
    <row r="752" spans="1:7" ht="13.5">
      <c r="A752" s="79"/>
      <c r="B752" s="140" t="s">
        <v>744</v>
      </c>
      <c r="C752" s="141"/>
      <c r="D752" s="141"/>
      <c r="E752" s="30">
        <v>0</v>
      </c>
      <c r="F752" s="142"/>
      <c r="G752" s="143"/>
    </row>
    <row r="753" spans="1:7" ht="13.5">
      <c r="A753" s="79"/>
      <c r="B753" s="140" t="s">
        <v>745</v>
      </c>
      <c r="C753" s="141"/>
      <c r="D753" s="141">
        <v>117</v>
      </c>
      <c r="E753" s="30">
        <v>117</v>
      </c>
      <c r="F753" s="142">
        <v>1</v>
      </c>
      <c r="G753" s="143">
        <v>1.054054054054054</v>
      </c>
    </row>
    <row r="754" spans="1:7" ht="13.5">
      <c r="A754" s="79"/>
      <c r="B754" s="140" t="s">
        <v>746</v>
      </c>
      <c r="C754" s="141"/>
      <c r="D754" s="141"/>
      <c r="E754" s="30">
        <v>60</v>
      </c>
      <c r="F754" s="142"/>
      <c r="G754" s="143">
        <v>1.1111111111111112</v>
      </c>
    </row>
    <row r="755" spans="1:7" ht="13.5">
      <c r="A755" s="79"/>
      <c r="B755" s="140" t="s">
        <v>747</v>
      </c>
      <c r="C755" s="141"/>
      <c r="D755" s="141"/>
      <c r="E755" s="30">
        <v>0</v>
      </c>
      <c r="F755" s="142"/>
      <c r="G755" s="143"/>
    </row>
    <row r="756" spans="1:7" ht="13.5">
      <c r="A756" s="79"/>
      <c r="B756" s="140" t="s">
        <v>748</v>
      </c>
      <c r="C756" s="141"/>
      <c r="D756" s="141"/>
      <c r="E756" s="30">
        <v>0</v>
      </c>
      <c r="F756" s="142"/>
      <c r="G756" s="143"/>
    </row>
    <row r="757" spans="1:7" ht="13.5">
      <c r="A757" s="79"/>
      <c r="B757" s="140" t="s">
        <v>749</v>
      </c>
      <c r="C757" s="141"/>
      <c r="D757" s="141"/>
      <c r="E757" s="30">
        <v>0</v>
      </c>
      <c r="F757" s="142"/>
      <c r="G757" s="143"/>
    </row>
    <row r="758" spans="1:7" ht="13.5">
      <c r="A758" s="79"/>
      <c r="B758" s="140" t="s">
        <v>750</v>
      </c>
      <c r="C758" s="141"/>
      <c r="D758" s="141"/>
      <c r="E758" s="30">
        <v>0</v>
      </c>
      <c r="F758" s="142"/>
      <c r="G758" s="143"/>
    </row>
    <row r="759" spans="1:7" ht="13.5">
      <c r="A759" s="79"/>
      <c r="B759" s="140" t="s">
        <v>751</v>
      </c>
      <c r="C759" s="141"/>
      <c r="D759" s="141"/>
      <c r="E759" s="30">
        <v>57</v>
      </c>
      <c r="F759" s="142"/>
      <c r="G759" s="143">
        <v>1</v>
      </c>
    </row>
    <row r="760" spans="1:7" ht="13.5">
      <c r="A760" s="79"/>
      <c r="B760" s="140" t="s">
        <v>752</v>
      </c>
      <c r="C760" s="141">
        <v>66</v>
      </c>
      <c r="D760" s="141">
        <v>188</v>
      </c>
      <c r="E760" s="30">
        <v>188</v>
      </c>
      <c r="F760" s="142">
        <v>1</v>
      </c>
      <c r="G760" s="143">
        <v>2.8923076923076922</v>
      </c>
    </row>
    <row r="761" spans="1:7" ht="13.5">
      <c r="A761" s="79"/>
      <c r="B761" s="140" t="s">
        <v>753</v>
      </c>
      <c r="C761" s="141"/>
      <c r="D761" s="141"/>
      <c r="E761" s="30">
        <v>0</v>
      </c>
      <c r="F761" s="142"/>
      <c r="G761" s="143"/>
    </row>
    <row r="762" spans="1:7" ht="13.5">
      <c r="A762" s="79"/>
      <c r="B762" s="140" t="s">
        <v>754</v>
      </c>
      <c r="C762" s="141"/>
      <c r="D762" s="141"/>
      <c r="E762" s="30">
        <v>0</v>
      </c>
      <c r="F762" s="142"/>
      <c r="G762" s="143"/>
    </row>
    <row r="763" spans="1:7" ht="13.5">
      <c r="A763" s="79"/>
      <c r="B763" s="140" t="s">
        <v>755</v>
      </c>
      <c r="C763" s="141"/>
      <c r="D763" s="141"/>
      <c r="E763" s="30">
        <v>0</v>
      </c>
      <c r="F763" s="142"/>
      <c r="G763" s="143"/>
    </row>
    <row r="764" spans="1:7" ht="13.5">
      <c r="A764" s="79"/>
      <c r="B764" s="140" t="s">
        <v>756</v>
      </c>
      <c r="C764" s="141"/>
      <c r="D764" s="141"/>
      <c r="E764" s="30">
        <v>188</v>
      </c>
      <c r="F764" s="142"/>
      <c r="G764" s="143">
        <v>2.8923076923076922</v>
      </c>
    </row>
    <row r="765" spans="1:7" ht="13.5">
      <c r="A765" s="79"/>
      <c r="B765" s="140" t="s">
        <v>757</v>
      </c>
      <c r="C765" s="141"/>
      <c r="D765" s="141"/>
      <c r="E765" s="30">
        <v>0</v>
      </c>
      <c r="F765" s="142"/>
      <c r="G765" s="143"/>
    </row>
    <row r="766" spans="1:7" ht="13.5">
      <c r="A766" s="79"/>
      <c r="B766" s="140" t="s">
        <v>758</v>
      </c>
      <c r="C766" s="141"/>
      <c r="D766" s="141"/>
      <c r="E766" s="30">
        <v>0</v>
      </c>
      <c r="F766" s="142"/>
      <c r="G766" s="143"/>
    </row>
    <row r="767" spans="1:7" ht="13.5">
      <c r="A767" s="79"/>
      <c r="B767" s="140" t="s">
        <v>759</v>
      </c>
      <c r="C767" s="141"/>
      <c r="D767" s="141"/>
      <c r="E767" s="30">
        <v>0</v>
      </c>
      <c r="F767" s="142"/>
      <c r="G767" s="143"/>
    </row>
    <row r="768" spans="1:7" ht="13.5">
      <c r="A768" s="79"/>
      <c r="B768" s="140" t="s">
        <v>760</v>
      </c>
      <c r="C768" s="141"/>
      <c r="D768" s="141"/>
      <c r="E768" s="30">
        <v>0</v>
      </c>
      <c r="F768" s="142"/>
      <c r="G768" s="143"/>
    </row>
    <row r="769" spans="1:7" ht="13.5">
      <c r="A769" s="79"/>
      <c r="B769" s="140" t="s">
        <v>761</v>
      </c>
      <c r="C769" s="141"/>
      <c r="D769" s="141"/>
      <c r="E769" s="30">
        <v>0</v>
      </c>
      <c r="F769" s="142"/>
      <c r="G769" s="143"/>
    </row>
    <row r="770" spans="1:7" ht="13.5">
      <c r="A770" s="79"/>
      <c r="B770" s="140" t="s">
        <v>762</v>
      </c>
      <c r="C770" s="141"/>
      <c r="D770" s="141"/>
      <c r="E770" s="30">
        <v>0</v>
      </c>
      <c r="F770" s="142"/>
      <c r="G770" s="143"/>
    </row>
    <row r="771" spans="1:7" ht="13.5">
      <c r="A771" s="79"/>
      <c r="B771" s="140" t="s">
        <v>763</v>
      </c>
      <c r="C771" s="141">
        <v>305</v>
      </c>
      <c r="D771" s="141">
        <v>3</v>
      </c>
      <c r="E771" s="30">
        <v>3</v>
      </c>
      <c r="F771" s="142">
        <v>1</v>
      </c>
      <c r="G771" s="143">
        <v>0.010067114093959731</v>
      </c>
    </row>
    <row r="772" spans="1:7" ht="13.5">
      <c r="A772" s="79"/>
      <c r="B772" s="140" t="s">
        <v>764</v>
      </c>
      <c r="C772" s="141"/>
      <c r="D772" s="141"/>
      <c r="E772" s="30">
        <v>0</v>
      </c>
      <c r="F772" s="142"/>
      <c r="G772" s="143"/>
    </row>
    <row r="773" spans="1:7" ht="13.5">
      <c r="A773" s="79"/>
      <c r="B773" s="140" t="s">
        <v>765</v>
      </c>
      <c r="C773" s="141"/>
      <c r="D773" s="141"/>
      <c r="E773" s="30">
        <v>3</v>
      </c>
      <c r="F773" s="142"/>
      <c r="G773" s="143">
        <v>0.010067114093959731</v>
      </c>
    </row>
    <row r="774" spans="1:7" ht="13.5">
      <c r="A774" s="79" t="s">
        <v>766</v>
      </c>
      <c r="B774" s="140" t="s">
        <v>34</v>
      </c>
      <c r="C774" s="141">
        <v>25287</v>
      </c>
      <c r="D774" s="141">
        <v>46509</v>
      </c>
      <c r="E774" s="30">
        <v>46509</v>
      </c>
      <c r="F774" s="142">
        <v>1</v>
      </c>
      <c r="G774" s="143">
        <v>1.8885369716165183</v>
      </c>
    </row>
    <row r="775" spans="1:7" ht="13.5">
      <c r="A775" s="79"/>
      <c r="B775" s="140" t="s">
        <v>767</v>
      </c>
      <c r="C775" s="141">
        <v>22070</v>
      </c>
      <c r="D775" s="141">
        <v>2809</v>
      </c>
      <c r="E775" s="30">
        <v>2809</v>
      </c>
      <c r="F775" s="142">
        <v>1</v>
      </c>
      <c r="G775" s="143">
        <v>0.13030570116435497</v>
      </c>
    </row>
    <row r="776" spans="1:7" ht="13.5">
      <c r="A776" s="79"/>
      <c r="B776" s="140" t="s">
        <v>140</v>
      </c>
      <c r="C776" s="141"/>
      <c r="D776" s="141"/>
      <c r="E776" s="30">
        <v>709</v>
      </c>
      <c r="F776" s="142"/>
      <c r="G776" s="143">
        <v>1.3504761904761904</v>
      </c>
    </row>
    <row r="777" spans="1:7" ht="13.5">
      <c r="A777" s="79"/>
      <c r="B777" s="140" t="s">
        <v>141</v>
      </c>
      <c r="C777" s="141"/>
      <c r="D777" s="141"/>
      <c r="E777" s="30">
        <v>25</v>
      </c>
      <c r="F777" s="142"/>
      <c r="G777" s="143">
        <v>0.09615384615384616</v>
      </c>
    </row>
    <row r="778" spans="1:7" ht="13.5">
      <c r="A778" s="79"/>
      <c r="B778" s="140" t="s">
        <v>142</v>
      </c>
      <c r="C778" s="141"/>
      <c r="D778" s="141"/>
      <c r="E778" s="30">
        <v>0</v>
      </c>
      <c r="F778" s="142"/>
      <c r="G778" s="143"/>
    </row>
    <row r="779" spans="1:7" ht="13.5">
      <c r="A779" s="79"/>
      <c r="B779" s="140" t="s">
        <v>768</v>
      </c>
      <c r="C779" s="141"/>
      <c r="D779" s="141"/>
      <c r="E779" s="30">
        <v>2015</v>
      </c>
      <c r="F779" s="142"/>
      <c r="G779" s="143">
        <v>0.09855228406534286</v>
      </c>
    </row>
    <row r="780" spans="1:7" ht="13.5">
      <c r="A780" s="79"/>
      <c r="B780" s="140" t="s">
        <v>769</v>
      </c>
      <c r="C780" s="141"/>
      <c r="D780" s="141"/>
      <c r="E780" s="30">
        <v>0</v>
      </c>
      <c r="F780" s="142"/>
      <c r="G780" s="143">
        <v>0</v>
      </c>
    </row>
    <row r="781" spans="1:7" ht="13.5">
      <c r="A781" s="79"/>
      <c r="B781" s="140" t="s">
        <v>770</v>
      </c>
      <c r="C781" s="141"/>
      <c r="D781" s="141"/>
      <c r="E781" s="30">
        <v>0</v>
      </c>
      <c r="F781" s="142"/>
      <c r="G781" s="143"/>
    </row>
    <row r="782" spans="1:7" ht="13.5">
      <c r="A782" s="79"/>
      <c r="B782" s="140" t="s">
        <v>771</v>
      </c>
      <c r="C782" s="141"/>
      <c r="D782" s="141"/>
      <c r="E782" s="30">
        <v>0</v>
      </c>
      <c r="F782" s="142"/>
      <c r="G782" s="143"/>
    </row>
    <row r="783" spans="1:7" ht="13.5">
      <c r="A783" s="79"/>
      <c r="B783" s="140" t="s">
        <v>772</v>
      </c>
      <c r="C783" s="141"/>
      <c r="D783" s="141"/>
      <c r="E783" s="30">
        <v>0</v>
      </c>
      <c r="F783" s="142"/>
      <c r="G783" s="143"/>
    </row>
    <row r="784" spans="1:7" ht="13.5">
      <c r="A784" s="79"/>
      <c r="B784" s="140" t="s">
        <v>773</v>
      </c>
      <c r="C784" s="141"/>
      <c r="D784" s="141"/>
      <c r="E784" s="30">
        <v>0</v>
      </c>
      <c r="F784" s="142"/>
      <c r="G784" s="143"/>
    </row>
    <row r="785" spans="1:7" ht="13.5">
      <c r="A785" s="79"/>
      <c r="B785" s="140" t="s">
        <v>774</v>
      </c>
      <c r="C785" s="141"/>
      <c r="D785" s="141"/>
      <c r="E785" s="30">
        <v>0</v>
      </c>
      <c r="F785" s="142"/>
      <c r="G785" s="143"/>
    </row>
    <row r="786" spans="1:7" ht="13.5">
      <c r="A786" s="79"/>
      <c r="B786" s="140" t="s">
        <v>775</v>
      </c>
      <c r="C786" s="141"/>
      <c r="D786" s="141"/>
      <c r="E786" s="30">
        <v>60</v>
      </c>
      <c r="F786" s="142"/>
      <c r="G786" s="143">
        <v>0.967741935483871</v>
      </c>
    </row>
    <row r="787" spans="1:7" ht="13.5">
      <c r="A787" s="79"/>
      <c r="B787" s="140" t="s">
        <v>776</v>
      </c>
      <c r="C787" s="141"/>
      <c r="D787" s="141"/>
      <c r="E787" s="30">
        <v>0</v>
      </c>
      <c r="F787" s="142"/>
      <c r="G787" s="143"/>
    </row>
    <row r="788" spans="1:7" ht="13.5">
      <c r="A788" s="79"/>
      <c r="B788" s="140" t="s">
        <v>777</v>
      </c>
      <c r="C788" s="141"/>
      <c r="D788" s="141"/>
      <c r="E788" s="30">
        <v>0</v>
      </c>
      <c r="F788" s="142"/>
      <c r="G788" s="143"/>
    </row>
    <row r="789" spans="1:7" ht="13.5">
      <c r="A789" s="79"/>
      <c r="B789" s="140" t="s">
        <v>778</v>
      </c>
      <c r="C789" s="141"/>
      <c r="D789" s="141"/>
      <c r="E789" s="30">
        <v>0</v>
      </c>
      <c r="F789" s="142"/>
      <c r="G789" s="143"/>
    </row>
    <row r="790" spans="1:7" ht="13.5">
      <c r="A790" s="79"/>
      <c r="B790" s="140" t="s">
        <v>779</v>
      </c>
      <c r="C790" s="141"/>
      <c r="D790" s="141"/>
      <c r="E790" s="30">
        <v>0</v>
      </c>
      <c r="F790" s="142"/>
      <c r="G790" s="143"/>
    </row>
    <row r="791" spans="1:7" ht="13.5">
      <c r="A791" s="79"/>
      <c r="B791" s="140" t="s">
        <v>780</v>
      </c>
      <c r="C791" s="141"/>
      <c r="D791" s="141"/>
      <c r="E791" s="30">
        <v>0</v>
      </c>
      <c r="F791" s="142"/>
      <c r="G791" s="143"/>
    </row>
    <row r="792" spans="1:7" ht="13.5">
      <c r="A792" s="79"/>
      <c r="B792" s="140" t="s">
        <v>781</v>
      </c>
      <c r="C792" s="141"/>
      <c r="D792" s="141"/>
      <c r="E792" s="30">
        <v>0</v>
      </c>
      <c r="F792" s="142"/>
      <c r="G792" s="143"/>
    </row>
    <row r="793" spans="1:7" ht="13.5">
      <c r="A793" s="79"/>
      <c r="B793" s="140" t="s">
        <v>782</v>
      </c>
      <c r="C793" s="141"/>
      <c r="D793" s="141"/>
      <c r="E793" s="30">
        <v>0</v>
      </c>
      <c r="F793" s="142"/>
      <c r="G793" s="143"/>
    </row>
    <row r="794" spans="1:7" ht="13.5">
      <c r="A794" s="79"/>
      <c r="B794" s="140" t="s">
        <v>783</v>
      </c>
      <c r="C794" s="141"/>
      <c r="D794" s="141"/>
      <c r="E794" s="30">
        <v>0</v>
      </c>
      <c r="F794" s="142"/>
      <c r="G794" s="143"/>
    </row>
    <row r="795" spans="1:7" ht="13.5">
      <c r="A795" s="79"/>
      <c r="B795" s="140" t="s">
        <v>784</v>
      </c>
      <c r="C795" s="141"/>
      <c r="D795" s="141"/>
      <c r="E795" s="30">
        <v>0</v>
      </c>
      <c r="F795" s="142"/>
      <c r="G795" s="143">
        <v>0</v>
      </c>
    </row>
    <row r="796" spans="1:7" ht="13.5">
      <c r="A796" s="79"/>
      <c r="B796" s="140" t="s">
        <v>785</v>
      </c>
      <c r="C796" s="141"/>
      <c r="D796" s="141"/>
      <c r="E796" s="30">
        <v>0</v>
      </c>
      <c r="F796" s="142"/>
      <c r="G796" s="143"/>
    </row>
    <row r="797" spans="1:7" ht="13.5">
      <c r="A797" s="79"/>
      <c r="B797" s="140" t="s">
        <v>786</v>
      </c>
      <c r="C797" s="141"/>
      <c r="D797" s="141"/>
      <c r="E797" s="30">
        <v>0</v>
      </c>
      <c r="F797" s="142"/>
      <c r="G797" s="143"/>
    </row>
    <row r="798" spans="1:7" ht="13.5">
      <c r="A798" s="79"/>
      <c r="B798" s="140" t="s">
        <v>787</v>
      </c>
      <c r="C798" s="141">
        <v>6</v>
      </c>
      <c r="D798" s="141"/>
      <c r="E798" s="30">
        <v>0</v>
      </c>
      <c r="F798" s="142"/>
      <c r="G798" s="143">
        <v>0</v>
      </c>
    </row>
    <row r="799" spans="1:7" ht="13.5">
      <c r="A799" s="79"/>
      <c r="B799" s="140" t="s">
        <v>140</v>
      </c>
      <c r="C799" s="141"/>
      <c r="D799" s="141"/>
      <c r="E799" s="30">
        <v>0</v>
      </c>
      <c r="F799" s="142"/>
      <c r="G799" s="143"/>
    </row>
    <row r="800" spans="1:7" ht="13.5">
      <c r="A800" s="79"/>
      <c r="B800" s="140" t="s">
        <v>141</v>
      </c>
      <c r="C800" s="141"/>
      <c r="D800" s="141"/>
      <c r="E800" s="30">
        <v>0</v>
      </c>
      <c r="F800" s="142"/>
      <c r="G800" s="143">
        <v>0</v>
      </c>
    </row>
    <row r="801" spans="1:7" ht="13.5">
      <c r="A801" s="79"/>
      <c r="B801" s="140" t="s">
        <v>142</v>
      </c>
      <c r="C801" s="141"/>
      <c r="D801" s="141"/>
      <c r="E801" s="30">
        <v>0</v>
      </c>
      <c r="F801" s="142"/>
      <c r="G801" s="143"/>
    </row>
    <row r="802" spans="1:7" ht="13.5">
      <c r="A802" s="79"/>
      <c r="B802" s="140" t="s">
        <v>788</v>
      </c>
      <c r="C802" s="141"/>
      <c r="D802" s="141"/>
      <c r="E802" s="30">
        <v>0</v>
      </c>
      <c r="F802" s="142"/>
      <c r="G802" s="143"/>
    </row>
    <row r="803" spans="1:7" ht="13.5">
      <c r="A803" s="79"/>
      <c r="B803" s="140" t="s">
        <v>789</v>
      </c>
      <c r="C803" s="141"/>
      <c r="D803" s="141"/>
      <c r="E803" s="30">
        <v>0</v>
      </c>
      <c r="F803" s="142"/>
      <c r="G803" s="143"/>
    </row>
    <row r="804" spans="1:7" ht="13.5">
      <c r="A804" s="79"/>
      <c r="B804" s="140" t="s">
        <v>790</v>
      </c>
      <c r="C804" s="141"/>
      <c r="D804" s="141"/>
      <c r="E804" s="30">
        <v>0</v>
      </c>
      <c r="F804" s="142"/>
      <c r="G804" s="143"/>
    </row>
    <row r="805" spans="1:7" ht="13.5">
      <c r="A805" s="79"/>
      <c r="B805" s="140" t="s">
        <v>791</v>
      </c>
      <c r="C805" s="141"/>
      <c r="D805" s="141"/>
      <c r="E805" s="30">
        <v>0</v>
      </c>
      <c r="F805" s="142"/>
      <c r="G805" s="143"/>
    </row>
    <row r="806" spans="1:7" ht="13.5">
      <c r="A806" s="79"/>
      <c r="B806" s="140" t="s">
        <v>792</v>
      </c>
      <c r="C806" s="141"/>
      <c r="D806" s="141"/>
      <c r="E806" s="30">
        <v>0</v>
      </c>
      <c r="F806" s="142"/>
      <c r="G806" s="143"/>
    </row>
    <row r="807" spans="1:7" ht="13.5">
      <c r="A807" s="79"/>
      <c r="B807" s="140" t="s">
        <v>793</v>
      </c>
      <c r="C807" s="141"/>
      <c r="D807" s="141"/>
      <c r="E807" s="30">
        <v>0</v>
      </c>
      <c r="F807" s="142"/>
      <c r="G807" s="143"/>
    </row>
    <row r="808" spans="1:7" ht="13.5">
      <c r="A808" s="79"/>
      <c r="B808" s="140" t="s">
        <v>794</v>
      </c>
      <c r="C808" s="141">
        <v>60</v>
      </c>
      <c r="D808" s="141">
        <v>100</v>
      </c>
      <c r="E808" s="30">
        <v>100</v>
      </c>
      <c r="F808" s="142">
        <v>1</v>
      </c>
      <c r="G808" s="143">
        <v>1.6666666666666667</v>
      </c>
    </row>
    <row r="809" spans="1:7" ht="13.5">
      <c r="A809" s="79"/>
      <c r="B809" s="140" t="s">
        <v>140</v>
      </c>
      <c r="C809" s="141"/>
      <c r="D809" s="141"/>
      <c r="E809" s="30">
        <v>0</v>
      </c>
      <c r="F809" s="142"/>
      <c r="G809" s="143"/>
    </row>
    <row r="810" spans="1:7" ht="13.5">
      <c r="A810" s="79"/>
      <c r="B810" s="140" t="s">
        <v>141</v>
      </c>
      <c r="C810" s="141"/>
      <c r="D810" s="141"/>
      <c r="E810" s="30">
        <v>0</v>
      </c>
      <c r="F810" s="142"/>
      <c r="G810" s="143"/>
    </row>
    <row r="811" spans="1:7" ht="13.5">
      <c r="A811" s="79"/>
      <c r="B811" s="140" t="s">
        <v>142</v>
      </c>
      <c r="C811" s="141"/>
      <c r="D811" s="141"/>
      <c r="E811" s="30">
        <v>0</v>
      </c>
      <c r="F811" s="142"/>
      <c r="G811" s="143"/>
    </row>
    <row r="812" spans="1:7" ht="13.5">
      <c r="A812" s="79"/>
      <c r="B812" s="140" t="s">
        <v>795</v>
      </c>
      <c r="C812" s="141"/>
      <c r="D812" s="141"/>
      <c r="E812" s="30">
        <v>10</v>
      </c>
      <c r="F812" s="142"/>
      <c r="G812" s="143"/>
    </row>
    <row r="813" spans="1:7" ht="13.5">
      <c r="A813" s="79"/>
      <c r="B813" s="140" t="s">
        <v>796</v>
      </c>
      <c r="C813" s="141"/>
      <c r="D813" s="141"/>
      <c r="E813" s="30">
        <v>0</v>
      </c>
      <c r="F813" s="142"/>
      <c r="G813" s="143"/>
    </row>
    <row r="814" spans="1:7" ht="13.5">
      <c r="A814" s="79"/>
      <c r="B814" s="140" t="s">
        <v>797</v>
      </c>
      <c r="C814" s="141"/>
      <c r="D814" s="141"/>
      <c r="E814" s="30">
        <v>0</v>
      </c>
      <c r="F814" s="142"/>
      <c r="G814" s="143"/>
    </row>
    <row r="815" spans="1:7" ht="13.5">
      <c r="A815" s="79"/>
      <c r="B815" s="140" t="s">
        <v>798</v>
      </c>
      <c r="C815" s="141"/>
      <c r="D815" s="141"/>
      <c r="E815" s="30">
        <v>0</v>
      </c>
      <c r="F815" s="142"/>
      <c r="G815" s="143"/>
    </row>
    <row r="816" spans="1:7" ht="13.5">
      <c r="A816" s="79"/>
      <c r="B816" s="140" t="s">
        <v>799</v>
      </c>
      <c r="C816" s="141"/>
      <c r="D816" s="141"/>
      <c r="E816" s="30">
        <v>0</v>
      </c>
      <c r="F816" s="142"/>
      <c r="G816" s="143"/>
    </row>
    <row r="817" spans="1:7" ht="13.5">
      <c r="A817" s="79"/>
      <c r="B817" s="140" t="s">
        <v>800</v>
      </c>
      <c r="C817" s="141"/>
      <c r="D817" s="141"/>
      <c r="E817" s="30">
        <v>90</v>
      </c>
      <c r="F817" s="142"/>
      <c r="G817" s="143">
        <v>1.5</v>
      </c>
    </row>
    <row r="818" spans="1:7" ht="13.5">
      <c r="A818" s="79"/>
      <c r="B818" s="140" t="s">
        <v>801</v>
      </c>
      <c r="C818" s="141"/>
      <c r="D818" s="141"/>
      <c r="E818" s="30">
        <v>0</v>
      </c>
      <c r="F818" s="142"/>
      <c r="G818" s="143"/>
    </row>
    <row r="819" spans="1:7" ht="13.5">
      <c r="A819" s="79"/>
      <c r="B819" s="140" t="s">
        <v>802</v>
      </c>
      <c r="C819" s="141"/>
      <c r="D819" s="141"/>
      <c r="E819" s="30">
        <v>0</v>
      </c>
      <c r="F819" s="142"/>
      <c r="G819" s="143"/>
    </row>
    <row r="820" spans="1:7" ht="13.5">
      <c r="A820" s="79"/>
      <c r="B820" s="140" t="s">
        <v>803</v>
      </c>
      <c r="C820" s="141"/>
      <c r="D820" s="141"/>
      <c r="E820" s="30">
        <v>0</v>
      </c>
      <c r="F820" s="142"/>
      <c r="G820" s="143"/>
    </row>
    <row r="821" spans="1:7" ht="13.5">
      <c r="A821" s="79"/>
      <c r="B821" s="140" t="s">
        <v>804</v>
      </c>
      <c r="C821" s="141"/>
      <c r="D821" s="141"/>
      <c r="E821" s="30">
        <v>0</v>
      </c>
      <c r="F821" s="142"/>
      <c r="G821" s="143"/>
    </row>
    <row r="822" spans="1:7" ht="13.5">
      <c r="A822" s="79"/>
      <c r="B822" s="140" t="s">
        <v>805</v>
      </c>
      <c r="C822" s="141"/>
      <c r="D822" s="141"/>
      <c r="E822" s="30">
        <v>0</v>
      </c>
      <c r="F822" s="142"/>
      <c r="G822" s="143"/>
    </row>
    <row r="823" spans="1:7" ht="13.5">
      <c r="A823" s="79"/>
      <c r="B823" s="140" t="s">
        <v>806</v>
      </c>
      <c r="C823" s="141"/>
      <c r="D823" s="141"/>
      <c r="E823" s="30">
        <v>0</v>
      </c>
      <c r="F823" s="142"/>
      <c r="G823" s="143"/>
    </row>
    <row r="824" spans="1:7" ht="13.5">
      <c r="A824" s="79"/>
      <c r="B824" s="140" t="s">
        <v>140</v>
      </c>
      <c r="C824" s="141"/>
      <c r="D824" s="141"/>
      <c r="E824" s="30">
        <v>0</v>
      </c>
      <c r="F824" s="142"/>
      <c r="G824" s="143"/>
    </row>
    <row r="825" spans="1:7" ht="13.5">
      <c r="A825" s="79"/>
      <c r="B825" s="140" t="s">
        <v>141</v>
      </c>
      <c r="C825" s="141"/>
      <c r="D825" s="141"/>
      <c r="E825" s="30">
        <v>0</v>
      </c>
      <c r="F825" s="142"/>
      <c r="G825" s="143"/>
    </row>
    <row r="826" spans="1:7" ht="13.5">
      <c r="A826" s="79"/>
      <c r="B826" s="140" t="s">
        <v>142</v>
      </c>
      <c r="C826" s="141"/>
      <c r="D826" s="141"/>
      <c r="E826" s="30">
        <v>0</v>
      </c>
      <c r="F826" s="142"/>
      <c r="G826" s="143"/>
    </row>
    <row r="827" spans="1:7" ht="13.5">
      <c r="A827" s="79"/>
      <c r="B827" s="140" t="s">
        <v>792</v>
      </c>
      <c r="C827" s="141"/>
      <c r="D827" s="141"/>
      <c r="E827" s="30">
        <v>0</v>
      </c>
      <c r="F827" s="142"/>
      <c r="G827" s="143"/>
    </row>
    <row r="828" spans="1:7" ht="13.5">
      <c r="A828" s="79"/>
      <c r="B828" s="140" t="s">
        <v>807</v>
      </c>
      <c r="C828" s="141"/>
      <c r="D828" s="141"/>
      <c r="E828" s="30">
        <v>0</v>
      </c>
      <c r="F828" s="142"/>
      <c r="G828" s="143"/>
    </row>
    <row r="829" spans="1:7" ht="13.5">
      <c r="A829" s="79"/>
      <c r="B829" s="140" t="s">
        <v>808</v>
      </c>
      <c r="C829" s="141"/>
      <c r="D829" s="141"/>
      <c r="E829" s="30">
        <v>0</v>
      </c>
      <c r="F829" s="142"/>
      <c r="G829" s="143"/>
    </row>
    <row r="830" spans="1:7" ht="13.5">
      <c r="A830" s="79"/>
      <c r="B830" s="140" t="s">
        <v>809</v>
      </c>
      <c r="C830" s="141">
        <v>3151</v>
      </c>
      <c r="D830" s="141">
        <v>40000</v>
      </c>
      <c r="E830" s="30">
        <v>40000</v>
      </c>
      <c r="F830" s="142">
        <v>1</v>
      </c>
      <c r="G830" s="143">
        <v>13.029315960912053</v>
      </c>
    </row>
    <row r="831" spans="1:7" ht="13.5">
      <c r="A831" s="79"/>
      <c r="B831" s="140" t="s">
        <v>810</v>
      </c>
      <c r="C831" s="141"/>
      <c r="D831" s="141"/>
      <c r="E831" s="30">
        <v>40000</v>
      </c>
      <c r="F831" s="142"/>
      <c r="G831" s="143">
        <v>13.223140495867769</v>
      </c>
    </row>
    <row r="832" spans="1:7" ht="13.5">
      <c r="A832" s="79"/>
      <c r="B832" s="140" t="s">
        <v>811</v>
      </c>
      <c r="C832" s="141"/>
      <c r="D832" s="141"/>
      <c r="E832" s="30">
        <v>0</v>
      </c>
      <c r="F832" s="142"/>
      <c r="G832" s="143"/>
    </row>
    <row r="833" spans="1:7" ht="13.5">
      <c r="A833" s="79"/>
      <c r="B833" s="140" t="s">
        <v>812</v>
      </c>
      <c r="C833" s="141"/>
      <c r="D833" s="141"/>
      <c r="E833" s="30">
        <v>0</v>
      </c>
      <c r="F833" s="142"/>
      <c r="G833" s="143">
        <v>0</v>
      </c>
    </row>
    <row r="834" spans="1:7" ht="13.5">
      <c r="A834" s="79"/>
      <c r="B834" s="140" t="s">
        <v>813</v>
      </c>
      <c r="C834" s="141"/>
      <c r="D834" s="141"/>
      <c r="E834" s="30">
        <v>0</v>
      </c>
      <c r="F834" s="142"/>
      <c r="G834" s="143">
        <v>0</v>
      </c>
    </row>
    <row r="835" spans="1:7" ht="13.5">
      <c r="A835" s="79"/>
      <c r="B835" s="140" t="s">
        <v>814</v>
      </c>
      <c r="C835" s="141"/>
      <c r="D835" s="141">
        <v>3600</v>
      </c>
      <c r="E835" s="30">
        <v>3600</v>
      </c>
      <c r="F835" s="142">
        <v>1</v>
      </c>
      <c r="G835" s="143"/>
    </row>
    <row r="836" spans="1:7" ht="13.5">
      <c r="A836" s="79"/>
      <c r="B836" s="140" t="s">
        <v>815</v>
      </c>
      <c r="C836" s="141"/>
      <c r="D836" s="141"/>
      <c r="E836" s="30">
        <v>0</v>
      </c>
      <c r="F836" s="142"/>
      <c r="G836" s="143"/>
    </row>
    <row r="837" spans="1:7" ht="13.5">
      <c r="A837" s="79"/>
      <c r="B837" s="140" t="s">
        <v>816</v>
      </c>
      <c r="C837" s="141"/>
      <c r="D837" s="141"/>
      <c r="E837" s="30">
        <v>3600</v>
      </c>
      <c r="F837" s="142"/>
      <c r="G837" s="143"/>
    </row>
    <row r="838" spans="1:7" ht="13.5">
      <c r="A838" s="79" t="s">
        <v>817</v>
      </c>
      <c r="B838" s="140" t="s">
        <v>36</v>
      </c>
      <c r="C838" s="141">
        <v>743</v>
      </c>
      <c r="D838" s="141">
        <v>1990</v>
      </c>
      <c r="E838" s="30">
        <v>1990</v>
      </c>
      <c r="F838" s="142">
        <v>1</v>
      </c>
      <c r="G838" s="143">
        <v>1.5390564578499613</v>
      </c>
    </row>
    <row r="839" spans="1:7" ht="13.5">
      <c r="A839" s="79"/>
      <c r="B839" s="140" t="s">
        <v>818</v>
      </c>
      <c r="C839" s="141"/>
      <c r="D839" s="141"/>
      <c r="E839" s="30">
        <v>0</v>
      </c>
      <c r="F839" s="142"/>
      <c r="G839" s="143"/>
    </row>
    <row r="840" spans="1:7" ht="13.5">
      <c r="A840" s="79"/>
      <c r="B840" s="140" t="s">
        <v>140</v>
      </c>
      <c r="C840" s="141"/>
      <c r="D840" s="141"/>
      <c r="E840" s="30">
        <v>0</v>
      </c>
      <c r="F840" s="142"/>
      <c r="G840" s="143"/>
    </row>
    <row r="841" spans="1:7" ht="13.5">
      <c r="A841" s="79"/>
      <c r="B841" s="140" t="s">
        <v>141</v>
      </c>
      <c r="C841" s="141"/>
      <c r="D841" s="141"/>
      <c r="E841" s="30">
        <v>0</v>
      </c>
      <c r="F841" s="142"/>
      <c r="G841" s="143"/>
    </row>
    <row r="842" spans="1:7" ht="13.5">
      <c r="A842" s="79"/>
      <c r="B842" s="140" t="s">
        <v>142</v>
      </c>
      <c r="C842" s="141"/>
      <c r="D842" s="141"/>
      <c r="E842" s="30">
        <v>0</v>
      </c>
      <c r="F842" s="142"/>
      <c r="G842" s="143"/>
    </row>
    <row r="843" spans="1:7" ht="13.5">
      <c r="A843" s="79"/>
      <c r="B843" s="140" t="s">
        <v>819</v>
      </c>
      <c r="C843" s="141"/>
      <c r="D843" s="141"/>
      <c r="E843" s="30">
        <v>0</v>
      </c>
      <c r="F843" s="142"/>
      <c r="G843" s="143"/>
    </row>
    <row r="844" spans="1:7" ht="13.5">
      <c r="A844" s="79"/>
      <c r="B844" s="140" t="s">
        <v>820</v>
      </c>
      <c r="C844" s="141"/>
      <c r="D844" s="141"/>
      <c r="E844" s="30">
        <v>0</v>
      </c>
      <c r="F844" s="142"/>
      <c r="G844" s="143"/>
    </row>
    <row r="845" spans="1:7" ht="13.5">
      <c r="A845" s="79"/>
      <c r="B845" s="140" t="s">
        <v>821</v>
      </c>
      <c r="C845" s="141"/>
      <c r="D845" s="141"/>
      <c r="E845" s="30">
        <v>0</v>
      </c>
      <c r="F845" s="142"/>
      <c r="G845" s="143"/>
    </row>
    <row r="846" spans="1:7" ht="13.5">
      <c r="A846" s="79"/>
      <c r="B846" s="140" t="s">
        <v>822</v>
      </c>
      <c r="C846" s="141"/>
      <c r="D846" s="141"/>
      <c r="E846" s="30">
        <v>0</v>
      </c>
      <c r="F846" s="142"/>
      <c r="G846" s="143"/>
    </row>
    <row r="847" spans="1:7" ht="13.5">
      <c r="A847" s="79"/>
      <c r="B847" s="140" t="s">
        <v>823</v>
      </c>
      <c r="C847" s="141"/>
      <c r="D847" s="141"/>
      <c r="E847" s="30">
        <v>0</v>
      </c>
      <c r="F847" s="142"/>
      <c r="G847" s="143"/>
    </row>
    <row r="848" spans="1:7" ht="13.5">
      <c r="A848" s="79"/>
      <c r="B848" s="140" t="s">
        <v>824</v>
      </c>
      <c r="C848" s="141"/>
      <c r="D848" s="141"/>
      <c r="E848" s="30">
        <v>0</v>
      </c>
      <c r="F848" s="142"/>
      <c r="G848" s="143"/>
    </row>
    <row r="849" spans="1:7" ht="13.5">
      <c r="A849" s="79"/>
      <c r="B849" s="140" t="s">
        <v>825</v>
      </c>
      <c r="C849" s="141"/>
      <c r="D849" s="141"/>
      <c r="E849" s="30">
        <v>0</v>
      </c>
      <c r="F849" s="142"/>
      <c r="G849" s="143"/>
    </row>
    <row r="850" spans="1:7" ht="13.5">
      <c r="A850" s="79"/>
      <c r="B850" s="140" t="s">
        <v>140</v>
      </c>
      <c r="C850" s="141"/>
      <c r="D850" s="141"/>
      <c r="E850" s="30">
        <v>0</v>
      </c>
      <c r="F850" s="142"/>
      <c r="G850" s="143"/>
    </row>
    <row r="851" spans="1:7" ht="13.5">
      <c r="A851" s="79"/>
      <c r="B851" s="140" t="s">
        <v>141</v>
      </c>
      <c r="C851" s="141"/>
      <c r="D851" s="141"/>
      <c r="E851" s="30">
        <v>0</v>
      </c>
      <c r="F851" s="142"/>
      <c r="G851" s="143"/>
    </row>
    <row r="852" spans="1:7" ht="13.5">
      <c r="A852" s="79"/>
      <c r="B852" s="140" t="s">
        <v>142</v>
      </c>
      <c r="C852" s="141"/>
      <c r="D852" s="141"/>
      <c r="E852" s="30">
        <v>0</v>
      </c>
      <c r="F852" s="142"/>
      <c r="G852" s="143"/>
    </row>
    <row r="853" spans="1:7" ht="13.5">
      <c r="A853" s="79"/>
      <c r="B853" s="140" t="s">
        <v>826</v>
      </c>
      <c r="C853" s="141"/>
      <c r="D853" s="141"/>
      <c r="E853" s="30">
        <v>0</v>
      </c>
      <c r="F853" s="142"/>
      <c r="G853" s="143"/>
    </row>
    <row r="854" spans="1:7" ht="13.5">
      <c r="A854" s="79"/>
      <c r="B854" s="140" t="s">
        <v>827</v>
      </c>
      <c r="C854" s="141"/>
      <c r="D854" s="141"/>
      <c r="E854" s="30">
        <v>0</v>
      </c>
      <c r="F854" s="142"/>
      <c r="G854" s="143"/>
    </row>
    <row r="855" spans="1:7" ht="13.5">
      <c r="A855" s="79"/>
      <c r="B855" s="140" t="s">
        <v>828</v>
      </c>
      <c r="C855" s="141"/>
      <c r="D855" s="141"/>
      <c r="E855" s="30">
        <v>0</v>
      </c>
      <c r="F855" s="142"/>
      <c r="G855" s="143"/>
    </row>
    <row r="856" spans="1:7" ht="13.5">
      <c r="A856" s="79"/>
      <c r="B856" s="140" t="s">
        <v>829</v>
      </c>
      <c r="C856" s="141"/>
      <c r="D856" s="141"/>
      <c r="E856" s="30">
        <v>0</v>
      </c>
      <c r="F856" s="142"/>
      <c r="G856" s="143"/>
    </row>
    <row r="857" spans="1:7" ht="13.5">
      <c r="A857" s="79"/>
      <c r="B857" s="140" t="s">
        <v>830</v>
      </c>
      <c r="C857" s="141"/>
      <c r="D857" s="141"/>
      <c r="E857" s="30">
        <v>0</v>
      </c>
      <c r="F857" s="142"/>
      <c r="G857" s="143"/>
    </row>
    <row r="858" spans="1:7" ht="13.5">
      <c r="A858" s="79"/>
      <c r="B858" s="140" t="s">
        <v>831</v>
      </c>
      <c r="C858" s="141"/>
      <c r="D858" s="141"/>
      <c r="E858" s="30">
        <v>0</v>
      </c>
      <c r="F858" s="142"/>
      <c r="G858" s="143"/>
    </row>
    <row r="859" spans="1:7" ht="13.5">
      <c r="A859" s="79"/>
      <c r="B859" s="140" t="s">
        <v>832</v>
      </c>
      <c r="C859" s="141"/>
      <c r="D859" s="141"/>
      <c r="E859" s="30">
        <v>0</v>
      </c>
      <c r="F859" s="142"/>
      <c r="G859" s="143"/>
    </row>
    <row r="860" spans="1:7" ht="13.5">
      <c r="A860" s="79"/>
      <c r="B860" s="140" t="s">
        <v>833</v>
      </c>
      <c r="C860" s="141"/>
      <c r="D860" s="141"/>
      <c r="E860" s="30">
        <v>0</v>
      </c>
      <c r="F860" s="142"/>
      <c r="G860" s="143"/>
    </row>
    <row r="861" spans="1:7" ht="13.5">
      <c r="A861" s="79"/>
      <c r="B861" s="140" t="s">
        <v>834</v>
      </c>
      <c r="C861" s="141"/>
      <c r="D861" s="141"/>
      <c r="E861" s="30">
        <v>0</v>
      </c>
      <c r="F861" s="142"/>
      <c r="G861" s="143"/>
    </row>
    <row r="862" spans="1:7" ht="13.5">
      <c r="A862" s="79"/>
      <c r="B862" s="140" t="s">
        <v>835</v>
      </c>
      <c r="C862" s="141"/>
      <c r="D862" s="141"/>
      <c r="E862" s="30">
        <v>0</v>
      </c>
      <c r="F862" s="142"/>
      <c r="G862" s="143"/>
    </row>
    <row r="863" spans="1:7" ht="13.5">
      <c r="A863" s="79"/>
      <c r="B863" s="140" t="s">
        <v>836</v>
      </c>
      <c r="C863" s="141"/>
      <c r="D863" s="141"/>
      <c r="E863" s="30">
        <v>0</v>
      </c>
      <c r="F863" s="142"/>
      <c r="G863" s="143"/>
    </row>
    <row r="864" spans="1:7" ht="13.5">
      <c r="A864" s="79"/>
      <c r="B864" s="140" t="s">
        <v>837</v>
      </c>
      <c r="C864" s="141"/>
      <c r="D864" s="141"/>
      <c r="E864" s="30">
        <v>0</v>
      </c>
      <c r="F864" s="142"/>
      <c r="G864" s="143"/>
    </row>
    <row r="865" spans="1:7" ht="13.5">
      <c r="A865" s="79"/>
      <c r="B865" s="140" t="s">
        <v>838</v>
      </c>
      <c r="C865" s="141"/>
      <c r="D865" s="141"/>
      <c r="E865" s="30">
        <v>0</v>
      </c>
      <c r="F865" s="142"/>
      <c r="G865" s="143"/>
    </row>
    <row r="866" spans="1:7" ht="13.5">
      <c r="A866" s="79"/>
      <c r="B866" s="140" t="s">
        <v>140</v>
      </c>
      <c r="C866" s="141"/>
      <c r="D866" s="141"/>
      <c r="E866" s="30">
        <v>0</v>
      </c>
      <c r="F866" s="142"/>
      <c r="G866" s="143"/>
    </row>
    <row r="867" spans="1:7" ht="13.5">
      <c r="A867" s="79"/>
      <c r="B867" s="140" t="s">
        <v>141</v>
      </c>
      <c r="C867" s="141"/>
      <c r="D867" s="141"/>
      <c r="E867" s="30">
        <v>0</v>
      </c>
      <c r="F867" s="142"/>
      <c r="G867" s="143"/>
    </row>
    <row r="868" spans="1:7" ht="13.5">
      <c r="A868" s="79"/>
      <c r="B868" s="140" t="s">
        <v>142</v>
      </c>
      <c r="C868" s="141"/>
      <c r="D868" s="141"/>
      <c r="E868" s="30">
        <v>0</v>
      </c>
      <c r="F868" s="142"/>
      <c r="G868" s="143"/>
    </row>
    <row r="869" spans="1:7" ht="13.5">
      <c r="A869" s="79"/>
      <c r="B869" s="140" t="s">
        <v>839</v>
      </c>
      <c r="C869" s="141"/>
      <c r="D869" s="141"/>
      <c r="E869" s="30">
        <v>0</v>
      </c>
      <c r="F869" s="142"/>
      <c r="G869" s="143"/>
    </row>
    <row r="870" spans="1:7" ht="13.5">
      <c r="A870" s="79"/>
      <c r="B870" s="140" t="s">
        <v>840</v>
      </c>
      <c r="C870" s="141">
        <v>21</v>
      </c>
      <c r="D870" s="141">
        <v>1165</v>
      </c>
      <c r="E870" s="30">
        <v>1165</v>
      </c>
      <c r="F870" s="142">
        <v>1</v>
      </c>
      <c r="G870" s="143">
        <v>2.270955165692008</v>
      </c>
    </row>
    <row r="871" spans="1:7" ht="13.5">
      <c r="A871" s="79"/>
      <c r="B871" s="140" t="s">
        <v>140</v>
      </c>
      <c r="C871" s="141"/>
      <c r="D871" s="141"/>
      <c r="E871" s="30">
        <v>0</v>
      </c>
      <c r="F871" s="142"/>
      <c r="G871" s="143"/>
    </row>
    <row r="872" spans="1:7" ht="13.5">
      <c r="A872" s="79"/>
      <c r="B872" s="140" t="s">
        <v>141</v>
      </c>
      <c r="C872" s="141"/>
      <c r="D872" s="141"/>
      <c r="E872" s="30">
        <v>0</v>
      </c>
      <c r="F872" s="142"/>
      <c r="G872" s="143">
        <v>0</v>
      </c>
    </row>
    <row r="873" spans="1:7" ht="13.5">
      <c r="A873" s="79"/>
      <c r="B873" s="140" t="s">
        <v>142</v>
      </c>
      <c r="C873" s="141"/>
      <c r="D873" s="141"/>
      <c r="E873" s="30">
        <v>0</v>
      </c>
      <c r="F873" s="142"/>
      <c r="G873" s="143"/>
    </row>
    <row r="874" spans="1:7" ht="13.5">
      <c r="A874" s="79"/>
      <c r="B874" s="140" t="s">
        <v>841</v>
      </c>
      <c r="C874" s="141"/>
      <c r="D874" s="141"/>
      <c r="E874" s="30">
        <v>0</v>
      </c>
      <c r="F874" s="142"/>
      <c r="G874" s="143"/>
    </row>
    <row r="875" spans="1:7" ht="13.5">
      <c r="A875" s="79"/>
      <c r="B875" s="140" t="s">
        <v>842</v>
      </c>
      <c r="C875" s="141"/>
      <c r="D875" s="141"/>
      <c r="E875" s="30">
        <v>0</v>
      </c>
      <c r="F875" s="142"/>
      <c r="G875" s="143"/>
    </row>
    <row r="876" spans="1:7" ht="13.5">
      <c r="A876" s="79"/>
      <c r="B876" s="140" t="s">
        <v>843</v>
      </c>
      <c r="C876" s="141"/>
      <c r="D876" s="141"/>
      <c r="E876" s="30">
        <v>0</v>
      </c>
      <c r="F876" s="142"/>
      <c r="G876" s="143"/>
    </row>
    <row r="877" spans="1:7" ht="13.5">
      <c r="A877" s="79"/>
      <c r="B877" s="140" t="s">
        <v>844</v>
      </c>
      <c r="C877" s="141"/>
      <c r="D877" s="141"/>
      <c r="E877" s="30">
        <v>925</v>
      </c>
      <c r="F877" s="142"/>
      <c r="G877" s="143">
        <v>1.8800813008130082</v>
      </c>
    </row>
    <row r="878" spans="1:7" ht="13.5">
      <c r="A878" s="79"/>
      <c r="B878" s="140" t="s">
        <v>845</v>
      </c>
      <c r="C878" s="141"/>
      <c r="D878" s="141"/>
      <c r="E878" s="30">
        <v>0</v>
      </c>
      <c r="F878" s="142"/>
      <c r="G878" s="143"/>
    </row>
    <row r="879" spans="1:7" ht="13.5">
      <c r="A879" s="79"/>
      <c r="B879" s="140" t="s">
        <v>846</v>
      </c>
      <c r="C879" s="141"/>
      <c r="D879" s="141"/>
      <c r="E879" s="30">
        <v>120</v>
      </c>
      <c r="F879" s="142"/>
      <c r="G879" s="143">
        <v>6</v>
      </c>
    </row>
    <row r="880" spans="1:7" ht="13.5">
      <c r="A880" s="79"/>
      <c r="B880" s="140" t="s">
        <v>847</v>
      </c>
      <c r="C880" s="141"/>
      <c r="D880" s="141"/>
      <c r="E880" s="30">
        <v>0</v>
      </c>
      <c r="F880" s="142"/>
      <c r="G880" s="143"/>
    </row>
    <row r="881" spans="1:7" ht="13.5">
      <c r="A881" s="79"/>
      <c r="B881" s="140" t="s">
        <v>792</v>
      </c>
      <c r="C881" s="141"/>
      <c r="D881" s="141"/>
      <c r="E881" s="30">
        <v>0</v>
      </c>
      <c r="F881" s="142"/>
      <c r="G881" s="143"/>
    </row>
    <row r="882" spans="1:7" ht="13.5">
      <c r="A882" s="79"/>
      <c r="B882" s="140" t="s">
        <v>848</v>
      </c>
      <c r="C882" s="141"/>
      <c r="D882" s="141"/>
      <c r="E882" s="30">
        <v>0</v>
      </c>
      <c r="F882" s="142"/>
      <c r="G882" s="143"/>
    </row>
    <row r="883" spans="1:7" ht="13.5">
      <c r="A883" s="79"/>
      <c r="B883" s="140" t="s">
        <v>849</v>
      </c>
      <c r="C883" s="141"/>
      <c r="D883" s="141"/>
      <c r="E883" s="30">
        <v>120</v>
      </c>
      <c r="F883" s="142"/>
      <c r="G883" s="143"/>
    </row>
    <row r="884" spans="1:7" ht="13.5">
      <c r="A884" s="79"/>
      <c r="B884" s="140" t="s">
        <v>850</v>
      </c>
      <c r="C884" s="141">
        <v>447</v>
      </c>
      <c r="D884" s="141">
        <v>645</v>
      </c>
      <c r="E884" s="30">
        <v>645</v>
      </c>
      <c r="F884" s="142">
        <v>1</v>
      </c>
      <c r="G884" s="143">
        <v>1.4726027397260273</v>
      </c>
    </row>
    <row r="885" spans="1:7" ht="13.5">
      <c r="A885" s="79"/>
      <c r="B885" s="140" t="s">
        <v>140</v>
      </c>
      <c r="C885" s="141"/>
      <c r="D885" s="141"/>
      <c r="E885" s="30">
        <v>328</v>
      </c>
      <c r="F885" s="142"/>
      <c r="G885" s="143">
        <v>1.2238805970149254</v>
      </c>
    </row>
    <row r="886" spans="1:7" ht="13.5">
      <c r="A886" s="79"/>
      <c r="B886" s="140" t="s">
        <v>141</v>
      </c>
      <c r="C886" s="141"/>
      <c r="D886" s="141"/>
      <c r="E886" s="30">
        <v>95</v>
      </c>
      <c r="F886" s="142"/>
      <c r="G886" s="143">
        <v>1.3194444444444444</v>
      </c>
    </row>
    <row r="887" spans="1:7" ht="13.5">
      <c r="A887" s="79"/>
      <c r="B887" s="140" t="s">
        <v>142</v>
      </c>
      <c r="C887" s="141"/>
      <c r="D887" s="141"/>
      <c r="E887" s="30">
        <v>0</v>
      </c>
      <c r="F887" s="142"/>
      <c r="G887" s="143"/>
    </row>
    <row r="888" spans="1:7" ht="13.5">
      <c r="A888" s="79"/>
      <c r="B888" s="140" t="s">
        <v>851</v>
      </c>
      <c r="C888" s="141"/>
      <c r="D888" s="141"/>
      <c r="E888" s="30">
        <v>0</v>
      </c>
      <c r="F888" s="142"/>
      <c r="G888" s="143"/>
    </row>
    <row r="889" spans="1:7" ht="13.5">
      <c r="A889" s="79"/>
      <c r="B889" s="140" t="s">
        <v>852</v>
      </c>
      <c r="C889" s="141"/>
      <c r="D889" s="141"/>
      <c r="E889" s="30">
        <v>48</v>
      </c>
      <c r="F889" s="142"/>
      <c r="G889" s="143">
        <v>1.2</v>
      </c>
    </row>
    <row r="890" spans="1:7" ht="13.5">
      <c r="A890" s="79"/>
      <c r="B890" s="140" t="s">
        <v>853</v>
      </c>
      <c r="C890" s="141"/>
      <c r="D890" s="141"/>
      <c r="E890" s="30">
        <v>174</v>
      </c>
      <c r="F890" s="142"/>
      <c r="G890" s="143"/>
    </row>
    <row r="891" spans="1:7" ht="13.5">
      <c r="A891" s="79"/>
      <c r="B891" s="140" t="s">
        <v>854</v>
      </c>
      <c r="C891" s="141"/>
      <c r="D891" s="141"/>
      <c r="E891" s="30">
        <v>0</v>
      </c>
      <c r="F891" s="142"/>
      <c r="G891" s="143"/>
    </row>
    <row r="892" spans="1:7" ht="13.5">
      <c r="A892" s="79"/>
      <c r="B892" s="140" t="s">
        <v>855</v>
      </c>
      <c r="C892" s="141"/>
      <c r="D892" s="141"/>
      <c r="E892" s="30">
        <v>0</v>
      </c>
      <c r="F892" s="142"/>
      <c r="G892" s="143">
        <v>0</v>
      </c>
    </row>
    <row r="893" spans="1:7" ht="13.5">
      <c r="A893" s="79"/>
      <c r="B893" s="140" t="s">
        <v>856</v>
      </c>
      <c r="C893" s="141">
        <v>30</v>
      </c>
      <c r="D893" s="141">
        <v>30</v>
      </c>
      <c r="E893" s="30">
        <v>30</v>
      </c>
      <c r="F893" s="142">
        <v>1</v>
      </c>
      <c r="G893" s="143">
        <v>1</v>
      </c>
    </row>
    <row r="894" spans="1:7" ht="13.5">
      <c r="A894" s="79"/>
      <c r="B894" s="140" t="s">
        <v>140</v>
      </c>
      <c r="C894" s="141"/>
      <c r="D894" s="141"/>
      <c r="E894" s="30">
        <v>0</v>
      </c>
      <c r="F894" s="142"/>
      <c r="G894" s="143"/>
    </row>
    <row r="895" spans="1:7" ht="13.5">
      <c r="A895" s="79"/>
      <c r="B895" s="140" t="s">
        <v>141</v>
      </c>
      <c r="C895" s="141"/>
      <c r="D895" s="141"/>
      <c r="E895" s="30">
        <v>30</v>
      </c>
      <c r="F895" s="142"/>
      <c r="G895" s="143">
        <v>1</v>
      </c>
    </row>
    <row r="896" spans="1:7" ht="13.5">
      <c r="A896" s="79"/>
      <c r="B896" s="140" t="s">
        <v>142</v>
      </c>
      <c r="C896" s="141"/>
      <c r="D896" s="141"/>
      <c r="E896" s="30">
        <v>0</v>
      </c>
      <c r="F896" s="142"/>
      <c r="G896" s="143"/>
    </row>
    <row r="897" spans="1:7" ht="13.5">
      <c r="A897" s="79"/>
      <c r="B897" s="140" t="s">
        <v>857</v>
      </c>
      <c r="C897" s="141"/>
      <c r="D897" s="141"/>
      <c r="E897" s="30">
        <v>0</v>
      </c>
      <c r="F897" s="142"/>
      <c r="G897" s="143"/>
    </row>
    <row r="898" spans="1:7" ht="13.5">
      <c r="A898" s="79"/>
      <c r="B898" s="140" t="s">
        <v>858</v>
      </c>
      <c r="C898" s="141"/>
      <c r="D898" s="141"/>
      <c r="E898" s="30">
        <v>0</v>
      </c>
      <c r="F898" s="142"/>
      <c r="G898" s="143"/>
    </row>
    <row r="899" spans="1:7" ht="13.5">
      <c r="A899" s="79"/>
      <c r="B899" s="140" t="s">
        <v>859</v>
      </c>
      <c r="C899" s="141"/>
      <c r="D899" s="141"/>
      <c r="E899" s="30">
        <v>0</v>
      </c>
      <c r="F899" s="142"/>
      <c r="G899" s="143"/>
    </row>
    <row r="900" spans="1:7" ht="13.5">
      <c r="A900" s="79"/>
      <c r="B900" s="140" t="s">
        <v>860</v>
      </c>
      <c r="C900" s="141">
        <v>245</v>
      </c>
      <c r="D900" s="141">
        <v>150</v>
      </c>
      <c r="E900" s="30">
        <v>150</v>
      </c>
      <c r="F900" s="142">
        <v>1</v>
      </c>
      <c r="G900" s="143">
        <v>0.4807692307692308</v>
      </c>
    </row>
    <row r="901" spans="1:7" ht="13.5">
      <c r="A901" s="79"/>
      <c r="B901" s="140" t="s">
        <v>140</v>
      </c>
      <c r="C901" s="141"/>
      <c r="D901" s="141"/>
      <c r="E901" s="30">
        <v>0</v>
      </c>
      <c r="F901" s="142"/>
      <c r="G901" s="143"/>
    </row>
    <row r="902" spans="1:7" ht="13.5">
      <c r="A902" s="79"/>
      <c r="B902" s="140" t="s">
        <v>141</v>
      </c>
      <c r="C902" s="141"/>
      <c r="D902" s="141"/>
      <c r="E902" s="30">
        <v>0</v>
      </c>
      <c r="F902" s="142"/>
      <c r="G902" s="143"/>
    </row>
    <row r="903" spans="1:7" ht="13.5">
      <c r="A903" s="79"/>
      <c r="B903" s="140" t="s">
        <v>142</v>
      </c>
      <c r="C903" s="141"/>
      <c r="D903" s="141"/>
      <c r="E903" s="30">
        <v>0</v>
      </c>
      <c r="F903" s="142"/>
      <c r="G903" s="143"/>
    </row>
    <row r="904" spans="1:7" ht="13.5">
      <c r="A904" s="79"/>
      <c r="B904" s="140" t="s">
        <v>861</v>
      </c>
      <c r="C904" s="141"/>
      <c r="D904" s="141"/>
      <c r="E904" s="30">
        <v>0</v>
      </c>
      <c r="F904" s="142"/>
      <c r="G904" s="143"/>
    </row>
    <row r="905" spans="1:7" ht="13.5">
      <c r="A905" s="79"/>
      <c r="B905" s="140" t="s">
        <v>862</v>
      </c>
      <c r="C905" s="141"/>
      <c r="D905" s="141"/>
      <c r="E905" s="30">
        <v>150</v>
      </c>
      <c r="F905" s="142"/>
      <c r="G905" s="143">
        <v>0.4966887417218543</v>
      </c>
    </row>
    <row r="906" spans="1:7" ht="13.5">
      <c r="A906" s="79"/>
      <c r="B906" s="140" t="s">
        <v>863</v>
      </c>
      <c r="C906" s="141"/>
      <c r="D906" s="141"/>
      <c r="E906" s="30">
        <v>0</v>
      </c>
      <c r="F906" s="142"/>
      <c r="G906" s="143">
        <v>0</v>
      </c>
    </row>
    <row r="907" spans="1:7" ht="13.5">
      <c r="A907" s="79"/>
      <c r="B907" s="140" t="s">
        <v>864</v>
      </c>
      <c r="C907" s="141"/>
      <c r="D907" s="141"/>
      <c r="E907" s="30">
        <v>0</v>
      </c>
      <c r="F907" s="142"/>
      <c r="G907" s="143"/>
    </row>
    <row r="908" spans="1:7" ht="13.5">
      <c r="A908" s="79"/>
      <c r="B908" s="140" t="s">
        <v>865</v>
      </c>
      <c r="C908" s="141"/>
      <c r="D908" s="141"/>
      <c r="E908" s="30">
        <v>0</v>
      </c>
      <c r="F908" s="142"/>
      <c r="G908" s="143"/>
    </row>
    <row r="909" spans="1:7" ht="13.5">
      <c r="A909" s="79"/>
      <c r="B909" s="140" t="s">
        <v>866</v>
      </c>
      <c r="C909" s="141"/>
      <c r="D909" s="141"/>
      <c r="E909" s="30">
        <v>0</v>
      </c>
      <c r="F909" s="142"/>
      <c r="G909" s="143"/>
    </row>
    <row r="910" spans="1:7" ht="13.5">
      <c r="A910" s="79"/>
      <c r="B910" s="140" t="s">
        <v>867</v>
      </c>
      <c r="C910" s="141"/>
      <c r="D910" s="141"/>
      <c r="E910" s="30">
        <v>0</v>
      </c>
      <c r="F910" s="142"/>
      <c r="G910" s="143"/>
    </row>
    <row r="911" spans="1:7" ht="13.5">
      <c r="A911" s="79"/>
      <c r="B911" s="140" t="s">
        <v>868</v>
      </c>
      <c r="C911" s="141"/>
      <c r="D911" s="141"/>
      <c r="E911" s="30">
        <v>0</v>
      </c>
      <c r="F911" s="142"/>
      <c r="G911" s="143"/>
    </row>
    <row r="912" spans="1:7" ht="13.5">
      <c r="A912" s="79"/>
      <c r="B912" s="140" t="s">
        <v>869</v>
      </c>
      <c r="C912" s="141"/>
      <c r="D912" s="141"/>
      <c r="E912" s="30">
        <v>0</v>
      </c>
      <c r="F912" s="142"/>
      <c r="G912" s="143"/>
    </row>
    <row r="913" spans="1:7" ht="13.5">
      <c r="A913" s="79"/>
      <c r="B913" s="140" t="s">
        <v>870</v>
      </c>
      <c r="C913" s="141"/>
      <c r="D913" s="141"/>
      <c r="E913" s="30">
        <v>0</v>
      </c>
      <c r="F913" s="142"/>
      <c r="G913" s="143"/>
    </row>
    <row r="914" spans="1:7" ht="13.5">
      <c r="A914" s="79" t="s">
        <v>871</v>
      </c>
      <c r="B914" s="140" t="s">
        <v>38</v>
      </c>
      <c r="C914" s="141">
        <v>1139</v>
      </c>
      <c r="D914" s="141">
        <v>11106</v>
      </c>
      <c r="E914" s="30">
        <v>11106</v>
      </c>
      <c r="F914" s="142">
        <v>1</v>
      </c>
      <c r="G914" s="143">
        <v>9.933810375670841</v>
      </c>
    </row>
    <row r="915" spans="1:7" ht="13.5">
      <c r="A915" s="79"/>
      <c r="B915" s="140" t="s">
        <v>872</v>
      </c>
      <c r="C915" s="141">
        <v>314</v>
      </c>
      <c r="D915" s="141">
        <v>328</v>
      </c>
      <c r="E915" s="30">
        <v>328</v>
      </c>
      <c r="F915" s="142">
        <v>1</v>
      </c>
      <c r="G915" s="143">
        <v>1.0649350649350648</v>
      </c>
    </row>
    <row r="916" spans="1:7" ht="13.5">
      <c r="A916" s="79"/>
      <c r="B916" s="140" t="s">
        <v>140</v>
      </c>
      <c r="C916" s="141"/>
      <c r="D916" s="141"/>
      <c r="E916" s="30">
        <v>222</v>
      </c>
      <c r="F916" s="142"/>
      <c r="G916" s="143">
        <v>1.15625</v>
      </c>
    </row>
    <row r="917" spans="1:7" ht="13.5">
      <c r="A917" s="79"/>
      <c r="B917" s="140" t="s">
        <v>141</v>
      </c>
      <c r="C917" s="141"/>
      <c r="D917" s="141"/>
      <c r="E917" s="30">
        <v>26</v>
      </c>
      <c r="F917" s="142"/>
      <c r="G917" s="143">
        <v>0.325</v>
      </c>
    </row>
    <row r="918" spans="1:7" ht="13.5">
      <c r="A918" s="79"/>
      <c r="B918" s="140" t="s">
        <v>142</v>
      </c>
      <c r="C918" s="141"/>
      <c r="D918" s="141"/>
      <c r="E918" s="30">
        <v>0</v>
      </c>
      <c r="F918" s="142"/>
      <c r="G918" s="143"/>
    </row>
    <row r="919" spans="1:7" ht="13.5">
      <c r="A919" s="79"/>
      <c r="B919" s="140" t="s">
        <v>873</v>
      </c>
      <c r="C919" s="141"/>
      <c r="D919" s="141"/>
      <c r="E919" s="30">
        <v>0</v>
      </c>
      <c r="F919" s="142"/>
      <c r="G919" s="143"/>
    </row>
    <row r="920" spans="1:7" ht="13.5">
      <c r="A920" s="79"/>
      <c r="B920" s="140" t="s">
        <v>874</v>
      </c>
      <c r="C920" s="141"/>
      <c r="D920" s="141"/>
      <c r="E920" s="30">
        <v>0</v>
      </c>
      <c r="F920" s="142"/>
      <c r="G920" s="143">
        <v>0</v>
      </c>
    </row>
    <row r="921" spans="1:7" ht="13.5">
      <c r="A921" s="79"/>
      <c r="B921" s="140" t="s">
        <v>875</v>
      </c>
      <c r="C921" s="141"/>
      <c r="D921" s="141"/>
      <c r="E921" s="30">
        <v>0</v>
      </c>
      <c r="F921" s="142"/>
      <c r="G921" s="143"/>
    </row>
    <row r="922" spans="1:7" ht="13.5">
      <c r="A922" s="79"/>
      <c r="B922" s="140" t="s">
        <v>876</v>
      </c>
      <c r="C922" s="141"/>
      <c r="D922" s="141"/>
      <c r="E922" s="30">
        <v>0</v>
      </c>
      <c r="F922" s="142"/>
      <c r="G922" s="143"/>
    </row>
    <row r="923" spans="1:7" ht="13.5">
      <c r="A923" s="79"/>
      <c r="B923" s="140" t="s">
        <v>149</v>
      </c>
      <c r="C923" s="141"/>
      <c r="D923" s="141"/>
      <c r="E923" s="30">
        <v>0</v>
      </c>
      <c r="F923" s="142"/>
      <c r="G923" s="143"/>
    </row>
    <row r="924" spans="1:7" ht="13.5">
      <c r="A924" s="79"/>
      <c r="B924" s="140" t="s">
        <v>877</v>
      </c>
      <c r="C924" s="141"/>
      <c r="D924" s="141"/>
      <c r="E924" s="30">
        <v>80</v>
      </c>
      <c r="F924" s="142"/>
      <c r="G924" s="143">
        <v>2.5</v>
      </c>
    </row>
    <row r="925" spans="1:7" ht="13.5">
      <c r="A925" s="79"/>
      <c r="B925" s="140" t="s">
        <v>878</v>
      </c>
      <c r="C925" s="141">
        <v>510</v>
      </c>
      <c r="D925" s="141">
        <v>1039</v>
      </c>
      <c r="E925" s="30">
        <v>1039</v>
      </c>
      <c r="F925" s="142">
        <v>1</v>
      </c>
      <c r="G925" s="143">
        <v>2.0738522954091816</v>
      </c>
    </row>
    <row r="926" spans="1:7" ht="13.5">
      <c r="A926" s="79"/>
      <c r="B926" s="140" t="s">
        <v>140</v>
      </c>
      <c r="C926" s="141"/>
      <c r="D926" s="141"/>
      <c r="E926" s="30">
        <v>260</v>
      </c>
      <c r="F926" s="142"/>
      <c r="G926" s="143">
        <v>1.1764705882352942</v>
      </c>
    </row>
    <row r="927" spans="1:7" ht="13.5">
      <c r="A927" s="79"/>
      <c r="B927" s="140" t="s">
        <v>141</v>
      </c>
      <c r="C927" s="141"/>
      <c r="D927" s="141"/>
      <c r="E927" s="30">
        <v>0</v>
      </c>
      <c r="F927" s="142"/>
      <c r="G927" s="143">
        <v>0</v>
      </c>
    </row>
    <row r="928" spans="1:7" ht="13.5">
      <c r="A928" s="79"/>
      <c r="B928" s="140" t="s">
        <v>142</v>
      </c>
      <c r="C928" s="141"/>
      <c r="D928" s="141"/>
      <c r="E928" s="30">
        <v>0</v>
      </c>
      <c r="F928" s="142"/>
      <c r="G928" s="143"/>
    </row>
    <row r="929" spans="1:7" ht="13.5">
      <c r="A929" s="79"/>
      <c r="B929" s="140" t="s">
        <v>879</v>
      </c>
      <c r="C929" s="141"/>
      <c r="D929" s="141"/>
      <c r="E929" s="30">
        <v>0</v>
      </c>
      <c r="F929" s="142"/>
      <c r="G929" s="143">
        <v>0</v>
      </c>
    </row>
    <row r="930" spans="1:7" ht="13.5">
      <c r="A930" s="79"/>
      <c r="B930" s="140" t="s">
        <v>880</v>
      </c>
      <c r="C930" s="141"/>
      <c r="D930" s="141"/>
      <c r="E930" s="30">
        <v>0</v>
      </c>
      <c r="F930" s="142"/>
      <c r="G930" s="143"/>
    </row>
    <row r="931" spans="1:7" ht="13.5">
      <c r="A931" s="79"/>
      <c r="B931" s="140" t="s">
        <v>881</v>
      </c>
      <c r="C931" s="141"/>
      <c r="D931" s="141"/>
      <c r="E931" s="30">
        <v>779</v>
      </c>
      <c r="F931" s="142"/>
      <c r="G931" s="143">
        <v>2.8851851851851853</v>
      </c>
    </row>
    <row r="932" spans="1:7" ht="13.5">
      <c r="A932" s="79"/>
      <c r="B932" s="140" t="s">
        <v>882</v>
      </c>
      <c r="C932" s="141">
        <v>315</v>
      </c>
      <c r="D932" s="141">
        <v>120</v>
      </c>
      <c r="E932" s="30">
        <v>120</v>
      </c>
      <c r="F932" s="142">
        <v>1</v>
      </c>
      <c r="G932" s="143">
        <v>0.3883495145631068</v>
      </c>
    </row>
    <row r="933" spans="1:7" ht="13.5">
      <c r="A933" s="79"/>
      <c r="B933" s="140" t="s">
        <v>140</v>
      </c>
      <c r="C933" s="141"/>
      <c r="D933" s="141"/>
      <c r="E933" s="30">
        <v>0</v>
      </c>
      <c r="F933" s="142"/>
      <c r="G933" s="143"/>
    </row>
    <row r="934" spans="1:7" ht="13.5">
      <c r="A934" s="79"/>
      <c r="B934" s="140" t="s">
        <v>141</v>
      </c>
      <c r="C934" s="141"/>
      <c r="D934" s="141"/>
      <c r="E934" s="30">
        <v>0</v>
      </c>
      <c r="F934" s="142"/>
      <c r="G934" s="143"/>
    </row>
    <row r="935" spans="1:7" ht="13.5">
      <c r="A935" s="79"/>
      <c r="B935" s="140" t="s">
        <v>142</v>
      </c>
      <c r="C935" s="141"/>
      <c r="D935" s="141"/>
      <c r="E935" s="30">
        <v>0</v>
      </c>
      <c r="F935" s="142"/>
      <c r="G935" s="143"/>
    </row>
    <row r="936" spans="1:7" ht="13.5">
      <c r="A936" s="79"/>
      <c r="B936" s="140" t="s">
        <v>883</v>
      </c>
      <c r="C936" s="141"/>
      <c r="D936" s="141"/>
      <c r="E936" s="30">
        <v>0</v>
      </c>
      <c r="F936" s="142"/>
      <c r="G936" s="143"/>
    </row>
    <row r="937" spans="1:7" ht="13.5">
      <c r="A937" s="79"/>
      <c r="B937" s="140" t="s">
        <v>884</v>
      </c>
      <c r="C937" s="141"/>
      <c r="D937" s="141"/>
      <c r="E937" s="30">
        <v>120</v>
      </c>
      <c r="F937" s="142"/>
      <c r="G937" s="143">
        <v>0.3883495145631068</v>
      </c>
    </row>
    <row r="938" spans="1:7" ht="13.5">
      <c r="A938" s="79"/>
      <c r="B938" s="140" t="s">
        <v>885</v>
      </c>
      <c r="C938" s="141"/>
      <c r="D938" s="141">
        <v>9619</v>
      </c>
      <c r="E938" s="30">
        <v>9619</v>
      </c>
      <c r="F938" s="142">
        <v>1</v>
      </c>
      <c r="G938" s="143"/>
    </row>
    <row r="939" spans="1:7" ht="13.5">
      <c r="A939" s="79"/>
      <c r="B939" s="140" t="s">
        <v>886</v>
      </c>
      <c r="C939" s="141"/>
      <c r="D939" s="141"/>
      <c r="E939" s="30">
        <v>0</v>
      </c>
      <c r="F939" s="142"/>
      <c r="G939" s="143"/>
    </row>
    <row r="940" spans="1:7" ht="13.5">
      <c r="A940" s="79"/>
      <c r="B940" s="140" t="s">
        <v>887</v>
      </c>
      <c r="C940" s="141"/>
      <c r="D940" s="141"/>
      <c r="E940" s="30">
        <v>9619</v>
      </c>
      <c r="F940" s="142"/>
      <c r="G940" s="143"/>
    </row>
    <row r="941" spans="1:7" ht="13.5">
      <c r="A941" s="79" t="s">
        <v>888</v>
      </c>
      <c r="B941" s="140" t="s">
        <v>40</v>
      </c>
      <c r="C941" s="141">
        <v>157</v>
      </c>
      <c r="D941" s="141">
        <v>119</v>
      </c>
      <c r="E941" s="30">
        <v>119</v>
      </c>
      <c r="F941" s="142">
        <v>1</v>
      </c>
      <c r="G941" s="143">
        <v>0.7579617834394905</v>
      </c>
    </row>
    <row r="942" spans="1:7" ht="13.5">
      <c r="A942" s="79"/>
      <c r="B942" s="140" t="s">
        <v>889</v>
      </c>
      <c r="C942" s="141">
        <v>85</v>
      </c>
      <c r="D942" s="141">
        <v>50</v>
      </c>
      <c r="E942" s="30">
        <v>50</v>
      </c>
      <c r="F942" s="142">
        <v>1</v>
      </c>
      <c r="G942" s="143">
        <v>0.5882352941176471</v>
      </c>
    </row>
    <row r="943" spans="1:7" ht="13.5">
      <c r="A943" s="79"/>
      <c r="B943" s="140" t="s">
        <v>140</v>
      </c>
      <c r="C943" s="141"/>
      <c r="D943" s="141"/>
      <c r="E943" s="30">
        <v>0</v>
      </c>
      <c r="F943" s="142"/>
      <c r="G943" s="143"/>
    </row>
    <row r="944" spans="1:7" ht="13.5">
      <c r="A944" s="79"/>
      <c r="B944" s="140" t="s">
        <v>141</v>
      </c>
      <c r="C944" s="141"/>
      <c r="D944" s="141"/>
      <c r="E944" s="30">
        <v>0</v>
      </c>
      <c r="F944" s="142"/>
      <c r="G944" s="143"/>
    </row>
    <row r="945" spans="1:7" ht="13.5">
      <c r="A945" s="79"/>
      <c r="B945" s="140" t="s">
        <v>142</v>
      </c>
      <c r="C945" s="141"/>
      <c r="D945" s="141"/>
      <c r="E945" s="30">
        <v>0</v>
      </c>
      <c r="F945" s="142"/>
      <c r="G945" s="143"/>
    </row>
    <row r="946" spans="1:7" ht="13.5">
      <c r="A946" s="79"/>
      <c r="B946" s="140" t="s">
        <v>890</v>
      </c>
      <c r="C946" s="141"/>
      <c r="D946" s="141"/>
      <c r="E946" s="30">
        <v>0</v>
      </c>
      <c r="F946" s="142"/>
      <c r="G946" s="143"/>
    </row>
    <row r="947" spans="1:7" ht="13.5">
      <c r="A947" s="79"/>
      <c r="B947" s="140" t="s">
        <v>149</v>
      </c>
      <c r="C947" s="141"/>
      <c r="D947" s="141"/>
      <c r="E947" s="30">
        <v>0</v>
      </c>
      <c r="F947" s="142"/>
      <c r="G947" s="143"/>
    </row>
    <row r="948" spans="1:7" ht="13.5">
      <c r="A948" s="79"/>
      <c r="B948" s="140" t="s">
        <v>891</v>
      </c>
      <c r="C948" s="141"/>
      <c r="D948" s="141"/>
      <c r="E948" s="30">
        <v>50</v>
      </c>
      <c r="F948" s="142"/>
      <c r="G948" s="143">
        <v>0.5882352941176471</v>
      </c>
    </row>
    <row r="949" spans="1:7" ht="13.5">
      <c r="A949" s="79"/>
      <c r="B949" s="140" t="s">
        <v>892</v>
      </c>
      <c r="C949" s="141"/>
      <c r="D949" s="141">
        <v>30</v>
      </c>
      <c r="E949" s="30">
        <v>30</v>
      </c>
      <c r="F949" s="142">
        <v>1</v>
      </c>
      <c r="G949" s="143"/>
    </row>
    <row r="950" spans="1:7" ht="13.5">
      <c r="A950" s="79"/>
      <c r="B950" s="140" t="s">
        <v>893</v>
      </c>
      <c r="C950" s="141"/>
      <c r="D950" s="141"/>
      <c r="E950" s="30">
        <v>0</v>
      </c>
      <c r="F950" s="142"/>
      <c r="G950" s="143"/>
    </row>
    <row r="951" spans="1:7" ht="13.5">
      <c r="A951" s="79"/>
      <c r="B951" s="140" t="s">
        <v>894</v>
      </c>
      <c r="C951" s="141"/>
      <c r="D951" s="141"/>
      <c r="E951" s="30">
        <v>0</v>
      </c>
      <c r="F951" s="142"/>
      <c r="G951" s="143"/>
    </row>
    <row r="952" spans="1:7" ht="13.5">
      <c r="A952" s="79"/>
      <c r="B952" s="140" t="s">
        <v>895</v>
      </c>
      <c r="C952" s="141"/>
      <c r="D952" s="141"/>
      <c r="E952" s="30">
        <v>0</v>
      </c>
      <c r="F952" s="142"/>
      <c r="G952" s="143"/>
    </row>
    <row r="953" spans="1:7" ht="13.5">
      <c r="A953" s="79"/>
      <c r="B953" s="140" t="s">
        <v>896</v>
      </c>
      <c r="C953" s="141"/>
      <c r="D953" s="141"/>
      <c r="E953" s="30">
        <v>0</v>
      </c>
      <c r="F953" s="142"/>
      <c r="G953" s="143"/>
    </row>
    <row r="954" spans="1:7" ht="13.5">
      <c r="A954" s="79"/>
      <c r="B954" s="140" t="s">
        <v>897</v>
      </c>
      <c r="C954" s="141"/>
      <c r="D954" s="141"/>
      <c r="E954" s="30">
        <v>0</v>
      </c>
      <c r="F954" s="142"/>
      <c r="G954" s="143"/>
    </row>
    <row r="955" spans="1:7" ht="13.5">
      <c r="A955" s="79"/>
      <c r="B955" s="140" t="s">
        <v>898</v>
      </c>
      <c r="C955" s="141"/>
      <c r="D955" s="141"/>
      <c r="E955" s="30">
        <v>0</v>
      </c>
      <c r="F955" s="142"/>
      <c r="G955" s="143"/>
    </row>
    <row r="956" spans="1:7" ht="13.5">
      <c r="A956" s="79"/>
      <c r="B956" s="140" t="s">
        <v>899</v>
      </c>
      <c r="C956" s="141"/>
      <c r="D956" s="141"/>
      <c r="E956" s="30">
        <v>0</v>
      </c>
      <c r="F956" s="142"/>
      <c r="G956" s="143"/>
    </row>
    <row r="957" spans="1:7" ht="13.5">
      <c r="A957" s="79"/>
      <c r="B957" s="140" t="s">
        <v>900</v>
      </c>
      <c r="C957" s="141"/>
      <c r="D957" s="141"/>
      <c r="E957" s="30">
        <v>0</v>
      </c>
      <c r="F957" s="142"/>
      <c r="G957" s="143"/>
    </row>
    <row r="958" spans="1:7" ht="13.5">
      <c r="A958" s="79"/>
      <c r="B958" s="140" t="s">
        <v>901</v>
      </c>
      <c r="C958" s="141"/>
      <c r="D958" s="141"/>
      <c r="E958" s="30">
        <v>30</v>
      </c>
      <c r="F958" s="142"/>
      <c r="G958" s="143"/>
    </row>
    <row r="959" spans="1:7" ht="13.5">
      <c r="A959" s="79"/>
      <c r="B959" s="140" t="s">
        <v>902</v>
      </c>
      <c r="C959" s="141"/>
      <c r="D959" s="141"/>
      <c r="E959" s="30">
        <v>0</v>
      </c>
      <c r="F959" s="142"/>
      <c r="G959" s="143"/>
    </row>
    <row r="960" spans="1:7" ht="13.5">
      <c r="A960" s="79"/>
      <c r="B960" s="140" t="s">
        <v>903</v>
      </c>
      <c r="C960" s="141"/>
      <c r="D960" s="141"/>
      <c r="E960" s="30">
        <v>0</v>
      </c>
      <c r="F960" s="142"/>
      <c r="G960" s="143"/>
    </row>
    <row r="961" spans="1:7" ht="13.5">
      <c r="A961" s="79"/>
      <c r="B961" s="140" t="s">
        <v>904</v>
      </c>
      <c r="C961" s="141"/>
      <c r="D961" s="141"/>
      <c r="E961" s="30">
        <v>0</v>
      </c>
      <c r="F961" s="142"/>
      <c r="G961" s="143"/>
    </row>
    <row r="962" spans="1:7" ht="13.5">
      <c r="A962" s="79"/>
      <c r="B962" s="140" t="s">
        <v>905</v>
      </c>
      <c r="C962" s="141"/>
      <c r="D962" s="141"/>
      <c r="E962" s="30">
        <v>0</v>
      </c>
      <c r="F962" s="142"/>
      <c r="G962" s="143"/>
    </row>
    <row r="963" spans="1:7" ht="13.5">
      <c r="A963" s="79"/>
      <c r="B963" s="140" t="s">
        <v>906</v>
      </c>
      <c r="C963" s="141"/>
      <c r="D963" s="141"/>
      <c r="E963" s="30">
        <v>0</v>
      </c>
      <c r="F963" s="142"/>
      <c r="G963" s="143"/>
    </row>
    <row r="964" spans="1:7" ht="13.5">
      <c r="A964" s="79"/>
      <c r="B964" s="140" t="s">
        <v>907</v>
      </c>
      <c r="C964" s="141"/>
      <c r="D964" s="141"/>
      <c r="E964" s="30">
        <v>0</v>
      </c>
      <c r="F964" s="142"/>
      <c r="G964" s="143"/>
    </row>
    <row r="965" spans="1:7" ht="13.5">
      <c r="A965" s="79"/>
      <c r="B965" s="140" t="s">
        <v>908</v>
      </c>
      <c r="C965" s="141"/>
      <c r="D965" s="141"/>
      <c r="E965" s="30">
        <v>0</v>
      </c>
      <c r="F965" s="142"/>
      <c r="G965" s="143"/>
    </row>
    <row r="966" spans="1:7" ht="13.5">
      <c r="A966" s="79"/>
      <c r="B966" s="140" t="s">
        <v>909</v>
      </c>
      <c r="C966" s="141"/>
      <c r="D966" s="141"/>
      <c r="E966" s="30">
        <v>0</v>
      </c>
      <c r="F966" s="142"/>
      <c r="G966" s="143"/>
    </row>
    <row r="967" spans="1:7" ht="13.5">
      <c r="A967" s="79"/>
      <c r="B967" s="140" t="s">
        <v>910</v>
      </c>
      <c r="C967" s="141"/>
      <c r="D967" s="141"/>
      <c r="E967" s="30">
        <v>0</v>
      </c>
      <c r="F967" s="142"/>
      <c r="G967" s="143"/>
    </row>
    <row r="968" spans="1:7" ht="13.5">
      <c r="A968" s="79"/>
      <c r="B968" s="140" t="s">
        <v>911</v>
      </c>
      <c r="C968" s="141">
        <v>72</v>
      </c>
      <c r="D968" s="141">
        <v>39</v>
      </c>
      <c r="E968" s="30">
        <v>39</v>
      </c>
      <c r="F968" s="142">
        <v>1</v>
      </c>
      <c r="G968" s="143">
        <v>0.5416666666666666</v>
      </c>
    </row>
    <row r="969" spans="1:7" ht="13.5">
      <c r="A969" s="79"/>
      <c r="B969" s="140" t="s">
        <v>912</v>
      </c>
      <c r="C969" s="141"/>
      <c r="D969" s="141"/>
      <c r="E969" s="30">
        <v>39</v>
      </c>
      <c r="F969" s="142"/>
      <c r="G969" s="143">
        <v>0.5416666666666666</v>
      </c>
    </row>
    <row r="970" spans="1:7" ht="13.5">
      <c r="A970" s="79" t="s">
        <v>913</v>
      </c>
      <c r="B970" s="140" t="s">
        <v>914</v>
      </c>
      <c r="C970" s="141"/>
      <c r="D970" s="141"/>
      <c r="E970" s="107"/>
      <c r="F970" s="142"/>
      <c r="G970" s="143"/>
    </row>
    <row r="971" spans="1:7" ht="13.5">
      <c r="A971" s="79"/>
      <c r="B971" s="140" t="s">
        <v>915</v>
      </c>
      <c r="C971" s="141"/>
      <c r="D971" s="141"/>
      <c r="E971" s="107"/>
      <c r="F971" s="142"/>
      <c r="G971" s="143"/>
    </row>
    <row r="972" spans="1:7" ht="13.5">
      <c r="A972" s="79"/>
      <c r="B972" s="140" t="s">
        <v>916</v>
      </c>
      <c r="C972" s="141"/>
      <c r="D972" s="141"/>
      <c r="E972" s="107"/>
      <c r="F972" s="142"/>
      <c r="G972" s="143"/>
    </row>
    <row r="973" spans="1:7" ht="13.5">
      <c r="A973" s="79"/>
      <c r="B973" s="140" t="s">
        <v>917</v>
      </c>
      <c r="C973" s="141"/>
      <c r="D973" s="141"/>
      <c r="E973" s="107"/>
      <c r="F973" s="142"/>
      <c r="G973" s="143"/>
    </row>
    <row r="974" spans="1:7" ht="13.5">
      <c r="A974" s="79"/>
      <c r="B974" s="140" t="s">
        <v>918</v>
      </c>
      <c r="C974" s="141"/>
      <c r="D974" s="141"/>
      <c r="E974" s="107"/>
      <c r="F974" s="142"/>
      <c r="G974" s="143"/>
    </row>
    <row r="975" spans="1:7" ht="13.5">
      <c r="A975" s="79"/>
      <c r="B975" s="140" t="s">
        <v>919</v>
      </c>
      <c r="C975" s="141"/>
      <c r="D975" s="141"/>
      <c r="E975" s="107"/>
      <c r="F975" s="142"/>
      <c r="G975" s="143"/>
    </row>
    <row r="976" spans="1:7" ht="13.5">
      <c r="A976" s="79"/>
      <c r="B976" s="140" t="s">
        <v>654</v>
      </c>
      <c r="C976" s="141"/>
      <c r="D976" s="141"/>
      <c r="E976" s="107"/>
      <c r="F976" s="142"/>
      <c r="G976" s="143"/>
    </row>
    <row r="977" spans="1:7" ht="13.5">
      <c r="A977" s="79"/>
      <c r="B977" s="140" t="s">
        <v>920</v>
      </c>
      <c r="C977" s="141"/>
      <c r="D977" s="141"/>
      <c r="E977" s="107"/>
      <c r="F977" s="142"/>
      <c r="G977" s="143"/>
    </row>
    <row r="978" spans="1:7" ht="13.5">
      <c r="A978" s="79"/>
      <c r="B978" s="140" t="s">
        <v>921</v>
      </c>
      <c r="C978" s="141"/>
      <c r="D978" s="141"/>
      <c r="E978" s="107"/>
      <c r="F978" s="142"/>
      <c r="G978" s="143"/>
    </row>
    <row r="979" spans="1:7" ht="13.5">
      <c r="A979" s="79"/>
      <c r="B979" s="140" t="s">
        <v>922</v>
      </c>
      <c r="C979" s="141"/>
      <c r="D979" s="141"/>
      <c r="E979" s="107"/>
      <c r="F979" s="142"/>
      <c r="G979" s="143"/>
    </row>
    <row r="980" spans="1:7" ht="13.5">
      <c r="A980" s="79" t="s">
        <v>923</v>
      </c>
      <c r="B980" s="140" t="s">
        <v>924</v>
      </c>
      <c r="C980" s="141">
        <v>2143</v>
      </c>
      <c r="D980" s="141">
        <v>16327</v>
      </c>
      <c r="E980" s="30">
        <v>16102</v>
      </c>
      <c r="F980" s="142">
        <v>0.9862191461995468</v>
      </c>
      <c r="G980" s="143">
        <v>8.69438444924406</v>
      </c>
    </row>
    <row r="981" spans="1:7" ht="13.5">
      <c r="A981" s="79"/>
      <c r="B981" s="140" t="s">
        <v>925</v>
      </c>
      <c r="C981" s="141">
        <v>1588</v>
      </c>
      <c r="D981" s="141">
        <v>2931</v>
      </c>
      <c r="E981" s="30">
        <v>2706</v>
      </c>
      <c r="F981" s="142">
        <v>0.9232343909928352</v>
      </c>
      <c r="G981" s="143">
        <v>1.7767564018384767</v>
      </c>
    </row>
    <row r="982" spans="1:7" ht="13.5">
      <c r="A982" s="79"/>
      <c r="B982" s="140" t="s">
        <v>140</v>
      </c>
      <c r="C982" s="141"/>
      <c r="D982" s="141"/>
      <c r="E982" s="30">
        <v>1854</v>
      </c>
      <c r="F982" s="142"/>
      <c r="G982" s="143">
        <v>1.357247437774524</v>
      </c>
    </row>
    <row r="983" spans="1:7" ht="13.5">
      <c r="A983" s="79"/>
      <c r="B983" s="140" t="s">
        <v>141</v>
      </c>
      <c r="C983" s="141"/>
      <c r="D983" s="141"/>
      <c r="E983" s="30">
        <v>210</v>
      </c>
      <c r="F983" s="142"/>
      <c r="G983" s="143">
        <v>3.75</v>
      </c>
    </row>
    <row r="984" spans="1:7" ht="13.5">
      <c r="A984" s="79"/>
      <c r="B984" s="140" t="s">
        <v>142</v>
      </c>
      <c r="C984" s="141"/>
      <c r="D984" s="141"/>
      <c r="E984" s="30">
        <v>0</v>
      </c>
      <c r="F984" s="142"/>
      <c r="G984" s="143"/>
    </row>
    <row r="985" spans="1:7" ht="13.5">
      <c r="A985" s="79"/>
      <c r="B985" s="140" t="s">
        <v>926</v>
      </c>
      <c r="C985" s="141"/>
      <c r="D985" s="141"/>
      <c r="E985" s="30">
        <v>230</v>
      </c>
      <c r="F985" s="142"/>
      <c r="G985" s="143">
        <v>17.692307692307693</v>
      </c>
    </row>
    <row r="986" spans="1:7" ht="13.5">
      <c r="A986" s="79"/>
      <c r="B986" s="140" t="s">
        <v>927</v>
      </c>
      <c r="C986" s="141"/>
      <c r="D986" s="141"/>
      <c r="E986" s="30">
        <v>0</v>
      </c>
      <c r="F986" s="142"/>
      <c r="G986" s="143"/>
    </row>
    <row r="987" spans="1:7" ht="13.5">
      <c r="A987" s="79"/>
      <c r="B987" s="140" t="s">
        <v>928</v>
      </c>
      <c r="C987" s="141"/>
      <c r="D987" s="141"/>
      <c r="E987" s="30">
        <v>0</v>
      </c>
      <c r="F987" s="142"/>
      <c r="G987" s="143"/>
    </row>
    <row r="988" spans="1:7" ht="13.5">
      <c r="A988" s="79"/>
      <c r="B988" s="140" t="s">
        <v>929</v>
      </c>
      <c r="C988" s="141"/>
      <c r="D988" s="141"/>
      <c r="E988" s="30">
        <v>0</v>
      </c>
      <c r="F988" s="142"/>
      <c r="G988" s="143"/>
    </row>
    <row r="989" spans="1:7" ht="13.5">
      <c r="A989" s="79"/>
      <c r="B989" s="140" t="s">
        <v>930</v>
      </c>
      <c r="C989" s="141"/>
      <c r="D989" s="141"/>
      <c r="E989" s="30">
        <v>0</v>
      </c>
      <c r="F989" s="142"/>
      <c r="G989" s="143">
        <v>0</v>
      </c>
    </row>
    <row r="990" spans="1:7" ht="13.5">
      <c r="A990" s="79"/>
      <c r="B990" s="140" t="s">
        <v>931</v>
      </c>
      <c r="C990" s="141"/>
      <c r="D990" s="141"/>
      <c r="E990" s="30">
        <v>34</v>
      </c>
      <c r="F990" s="142"/>
      <c r="G990" s="143"/>
    </row>
    <row r="991" spans="1:7" ht="13.5">
      <c r="A991" s="79"/>
      <c r="B991" s="140" t="s">
        <v>932</v>
      </c>
      <c r="C991" s="141"/>
      <c r="D991" s="141"/>
      <c r="E991" s="30">
        <v>10</v>
      </c>
      <c r="F991" s="142"/>
      <c r="G991" s="143">
        <v>1</v>
      </c>
    </row>
    <row r="992" spans="1:7" ht="13.5">
      <c r="A992" s="79"/>
      <c r="B992" s="140" t="s">
        <v>933</v>
      </c>
      <c r="C992" s="141"/>
      <c r="D992" s="141"/>
      <c r="E992" s="30">
        <v>162</v>
      </c>
      <c r="F992" s="142"/>
      <c r="G992" s="143">
        <v>3.306122448979592</v>
      </c>
    </row>
    <row r="993" spans="1:7" ht="13.5">
      <c r="A993" s="79"/>
      <c r="B993" s="140" t="s">
        <v>934</v>
      </c>
      <c r="C993" s="141"/>
      <c r="D993" s="141"/>
      <c r="E993" s="30">
        <v>0</v>
      </c>
      <c r="F993" s="142"/>
      <c r="G993" s="143"/>
    </row>
    <row r="994" spans="1:7" ht="13.5">
      <c r="A994" s="79"/>
      <c r="B994" s="140" t="s">
        <v>935</v>
      </c>
      <c r="C994" s="141"/>
      <c r="D994" s="141"/>
      <c r="E994" s="30">
        <v>0</v>
      </c>
      <c r="F994" s="142"/>
      <c r="G994" s="143"/>
    </row>
    <row r="995" spans="1:7" ht="13.5">
      <c r="A995" s="79"/>
      <c r="B995" s="140" t="s">
        <v>936</v>
      </c>
      <c r="C995" s="141"/>
      <c r="D995" s="141"/>
      <c r="E995" s="30">
        <v>0</v>
      </c>
      <c r="F995" s="142"/>
      <c r="G995" s="143"/>
    </row>
    <row r="996" spans="1:7" ht="13.5">
      <c r="A996" s="79"/>
      <c r="B996" s="140" t="s">
        <v>937</v>
      </c>
      <c r="C996" s="141"/>
      <c r="D996" s="141"/>
      <c r="E996" s="30">
        <v>0</v>
      </c>
      <c r="F996" s="142"/>
      <c r="G996" s="143"/>
    </row>
    <row r="997" spans="1:7" ht="13.5">
      <c r="A997" s="79"/>
      <c r="B997" s="140" t="s">
        <v>938</v>
      </c>
      <c r="C997" s="141"/>
      <c r="D997" s="141"/>
      <c r="E997" s="30">
        <v>0</v>
      </c>
      <c r="F997" s="142"/>
      <c r="G997" s="143"/>
    </row>
    <row r="998" spans="1:7" ht="13.5">
      <c r="A998" s="79"/>
      <c r="B998" s="140" t="s">
        <v>939</v>
      </c>
      <c r="C998" s="141"/>
      <c r="D998" s="141"/>
      <c r="E998" s="30">
        <v>0</v>
      </c>
      <c r="F998" s="142"/>
      <c r="G998" s="143"/>
    </row>
    <row r="999" spans="1:7" ht="13.5">
      <c r="A999" s="79"/>
      <c r="B999" s="140" t="s">
        <v>149</v>
      </c>
      <c r="C999" s="141"/>
      <c r="D999" s="141"/>
      <c r="E999" s="30">
        <v>0</v>
      </c>
      <c r="F999" s="142"/>
      <c r="G999" s="143"/>
    </row>
    <row r="1000" spans="1:7" ht="13.5">
      <c r="A1000" s="79"/>
      <c r="B1000" s="140" t="s">
        <v>940</v>
      </c>
      <c r="C1000" s="141"/>
      <c r="D1000" s="141"/>
      <c r="E1000" s="30">
        <v>206</v>
      </c>
      <c r="F1000" s="142"/>
      <c r="G1000" s="143">
        <v>51.5</v>
      </c>
    </row>
    <row r="1001" spans="1:7" ht="13.5">
      <c r="A1001" s="79"/>
      <c r="B1001" s="140" t="s">
        <v>941</v>
      </c>
      <c r="C1001" s="141"/>
      <c r="D1001" s="141"/>
      <c r="E1001" s="30">
        <v>0</v>
      </c>
      <c r="F1001" s="142"/>
      <c r="G1001" s="143"/>
    </row>
    <row r="1002" spans="1:7" ht="13.5">
      <c r="A1002" s="79"/>
      <c r="B1002" s="140" t="s">
        <v>140</v>
      </c>
      <c r="C1002" s="141"/>
      <c r="D1002" s="141"/>
      <c r="E1002" s="30">
        <v>0</v>
      </c>
      <c r="F1002" s="142"/>
      <c r="G1002" s="143"/>
    </row>
    <row r="1003" spans="1:7" ht="13.5">
      <c r="A1003" s="79"/>
      <c r="B1003" s="140" t="s">
        <v>141</v>
      </c>
      <c r="C1003" s="141"/>
      <c r="D1003" s="141"/>
      <c r="E1003" s="30">
        <v>0</v>
      </c>
      <c r="F1003" s="142"/>
      <c r="G1003" s="143"/>
    </row>
    <row r="1004" spans="1:7" ht="13.5">
      <c r="A1004" s="79"/>
      <c r="B1004" s="140" t="s">
        <v>142</v>
      </c>
      <c r="C1004" s="141"/>
      <c r="D1004" s="141"/>
      <c r="E1004" s="30">
        <v>0</v>
      </c>
      <c r="F1004" s="142"/>
      <c r="G1004" s="143"/>
    </row>
    <row r="1005" spans="1:7" ht="13.5">
      <c r="A1005" s="79"/>
      <c r="B1005" s="140" t="s">
        <v>942</v>
      </c>
      <c r="C1005" s="141"/>
      <c r="D1005" s="141"/>
      <c r="E1005" s="30">
        <v>0</v>
      </c>
      <c r="F1005" s="142"/>
      <c r="G1005" s="143"/>
    </row>
    <row r="1006" spans="1:7" ht="13.5">
      <c r="A1006" s="79"/>
      <c r="B1006" s="140" t="s">
        <v>943</v>
      </c>
      <c r="C1006" s="141"/>
      <c r="D1006" s="141"/>
      <c r="E1006" s="30">
        <v>0</v>
      </c>
      <c r="F1006" s="142"/>
      <c r="G1006" s="143"/>
    </row>
    <row r="1007" spans="1:7" ht="13.5">
      <c r="A1007" s="79"/>
      <c r="B1007" s="140" t="s">
        <v>944</v>
      </c>
      <c r="C1007" s="141"/>
      <c r="D1007" s="141"/>
      <c r="E1007" s="30">
        <v>0</v>
      </c>
      <c r="F1007" s="142"/>
      <c r="G1007" s="143"/>
    </row>
    <row r="1008" spans="1:7" ht="13.5">
      <c r="A1008" s="79"/>
      <c r="B1008" s="140" t="s">
        <v>945</v>
      </c>
      <c r="C1008" s="141"/>
      <c r="D1008" s="141"/>
      <c r="E1008" s="30">
        <v>0</v>
      </c>
      <c r="F1008" s="142"/>
      <c r="G1008" s="143"/>
    </row>
    <row r="1009" spans="1:7" ht="13.5">
      <c r="A1009" s="79"/>
      <c r="B1009" s="140" t="s">
        <v>946</v>
      </c>
      <c r="C1009" s="141"/>
      <c r="D1009" s="141"/>
      <c r="E1009" s="30">
        <v>0</v>
      </c>
      <c r="F1009" s="142"/>
      <c r="G1009" s="143"/>
    </row>
    <row r="1010" spans="1:7" ht="13.5">
      <c r="A1010" s="79"/>
      <c r="B1010" s="140" t="s">
        <v>947</v>
      </c>
      <c r="C1010" s="141"/>
      <c r="D1010" s="141"/>
      <c r="E1010" s="30">
        <v>0</v>
      </c>
      <c r="F1010" s="142"/>
      <c r="G1010" s="143"/>
    </row>
    <row r="1011" spans="1:7" ht="13.5">
      <c r="A1011" s="79"/>
      <c r="B1011" s="140" t="s">
        <v>948</v>
      </c>
      <c r="C1011" s="141"/>
      <c r="D1011" s="141"/>
      <c r="E1011" s="30">
        <v>0</v>
      </c>
      <c r="F1011" s="142"/>
      <c r="G1011" s="143"/>
    </row>
    <row r="1012" spans="1:7" ht="13.5">
      <c r="A1012" s="79"/>
      <c r="B1012" s="140" t="s">
        <v>949</v>
      </c>
      <c r="C1012" s="141"/>
      <c r="D1012" s="141"/>
      <c r="E1012" s="30">
        <v>0</v>
      </c>
      <c r="F1012" s="142"/>
      <c r="G1012" s="143"/>
    </row>
    <row r="1013" spans="1:7" ht="13.5">
      <c r="A1013" s="79"/>
      <c r="B1013" s="140" t="s">
        <v>950</v>
      </c>
      <c r="C1013" s="141"/>
      <c r="D1013" s="141"/>
      <c r="E1013" s="30">
        <v>0</v>
      </c>
      <c r="F1013" s="142"/>
      <c r="G1013" s="143"/>
    </row>
    <row r="1014" spans="1:7" ht="13.5">
      <c r="A1014" s="79"/>
      <c r="B1014" s="140" t="s">
        <v>951</v>
      </c>
      <c r="C1014" s="141"/>
      <c r="D1014" s="141"/>
      <c r="E1014" s="30">
        <v>0</v>
      </c>
      <c r="F1014" s="142"/>
      <c r="G1014" s="143"/>
    </row>
    <row r="1015" spans="1:7" ht="13.5">
      <c r="A1015" s="79"/>
      <c r="B1015" s="140" t="s">
        <v>952</v>
      </c>
      <c r="C1015" s="141"/>
      <c r="D1015" s="141"/>
      <c r="E1015" s="30">
        <v>0</v>
      </c>
      <c r="F1015" s="142"/>
      <c r="G1015" s="143"/>
    </row>
    <row r="1016" spans="1:7" ht="13.5">
      <c r="A1016" s="79"/>
      <c r="B1016" s="140" t="s">
        <v>953</v>
      </c>
      <c r="C1016" s="141"/>
      <c r="D1016" s="141"/>
      <c r="E1016" s="30">
        <v>0</v>
      </c>
      <c r="F1016" s="142"/>
      <c r="G1016" s="143"/>
    </row>
    <row r="1017" spans="1:7" ht="13.5">
      <c r="A1017" s="79"/>
      <c r="B1017" s="140" t="s">
        <v>954</v>
      </c>
      <c r="C1017" s="141"/>
      <c r="D1017" s="141"/>
      <c r="E1017" s="30">
        <v>0</v>
      </c>
      <c r="F1017" s="142"/>
      <c r="G1017" s="143"/>
    </row>
    <row r="1018" spans="1:7" ht="13.5">
      <c r="A1018" s="79"/>
      <c r="B1018" s="140" t="s">
        <v>149</v>
      </c>
      <c r="C1018" s="141"/>
      <c r="D1018" s="141"/>
      <c r="E1018" s="30">
        <v>0</v>
      </c>
      <c r="F1018" s="142"/>
      <c r="G1018" s="143"/>
    </row>
    <row r="1019" spans="1:7" ht="13.5">
      <c r="A1019" s="79"/>
      <c r="B1019" s="140" t="s">
        <v>955</v>
      </c>
      <c r="C1019" s="141"/>
      <c r="D1019" s="141"/>
      <c r="E1019" s="30">
        <v>0</v>
      </c>
      <c r="F1019" s="142"/>
      <c r="G1019" s="143"/>
    </row>
    <row r="1020" spans="1:7" ht="13.5">
      <c r="A1020" s="79"/>
      <c r="B1020" s="140" t="s">
        <v>956</v>
      </c>
      <c r="C1020" s="141"/>
      <c r="D1020" s="141"/>
      <c r="E1020" s="30">
        <v>0</v>
      </c>
      <c r="F1020" s="142"/>
      <c r="G1020" s="143"/>
    </row>
    <row r="1021" spans="1:7" ht="13.5">
      <c r="A1021" s="79"/>
      <c r="B1021" s="140" t="s">
        <v>140</v>
      </c>
      <c r="C1021" s="141"/>
      <c r="D1021" s="141"/>
      <c r="E1021" s="30">
        <v>0</v>
      </c>
      <c r="F1021" s="142"/>
      <c r="G1021" s="143"/>
    </row>
    <row r="1022" spans="1:7" ht="13.5">
      <c r="A1022" s="79"/>
      <c r="B1022" s="140" t="s">
        <v>141</v>
      </c>
      <c r="C1022" s="141"/>
      <c r="D1022" s="141"/>
      <c r="E1022" s="30">
        <v>0</v>
      </c>
      <c r="F1022" s="142"/>
      <c r="G1022" s="143"/>
    </row>
    <row r="1023" spans="1:7" ht="13.5">
      <c r="A1023" s="79"/>
      <c r="B1023" s="140" t="s">
        <v>142</v>
      </c>
      <c r="C1023" s="141"/>
      <c r="D1023" s="141"/>
      <c r="E1023" s="30">
        <v>0</v>
      </c>
      <c r="F1023" s="142"/>
      <c r="G1023" s="143"/>
    </row>
    <row r="1024" spans="1:7" ht="13.5">
      <c r="A1024" s="79"/>
      <c r="B1024" s="140" t="s">
        <v>957</v>
      </c>
      <c r="C1024" s="141"/>
      <c r="D1024" s="141"/>
      <c r="E1024" s="30">
        <v>0</v>
      </c>
      <c r="F1024" s="142"/>
      <c r="G1024" s="143"/>
    </row>
    <row r="1025" spans="1:7" ht="13.5">
      <c r="A1025" s="79"/>
      <c r="B1025" s="140" t="s">
        <v>958</v>
      </c>
      <c r="C1025" s="141"/>
      <c r="D1025" s="141"/>
      <c r="E1025" s="30">
        <v>0</v>
      </c>
      <c r="F1025" s="142"/>
      <c r="G1025" s="143"/>
    </row>
    <row r="1026" spans="1:7" ht="13.5">
      <c r="A1026" s="79"/>
      <c r="B1026" s="140" t="s">
        <v>959</v>
      </c>
      <c r="C1026" s="141"/>
      <c r="D1026" s="141"/>
      <c r="E1026" s="30">
        <v>0</v>
      </c>
      <c r="F1026" s="142"/>
      <c r="G1026" s="143"/>
    </row>
    <row r="1027" spans="1:7" ht="13.5">
      <c r="A1027" s="79"/>
      <c r="B1027" s="140" t="s">
        <v>149</v>
      </c>
      <c r="C1027" s="141"/>
      <c r="D1027" s="141"/>
      <c r="E1027" s="30">
        <v>0</v>
      </c>
      <c r="F1027" s="142"/>
      <c r="G1027" s="143"/>
    </row>
    <row r="1028" spans="1:7" ht="13.5">
      <c r="A1028" s="79"/>
      <c r="B1028" s="140" t="s">
        <v>960</v>
      </c>
      <c r="C1028" s="141"/>
      <c r="D1028" s="141"/>
      <c r="E1028" s="30">
        <v>0</v>
      </c>
      <c r="F1028" s="142"/>
      <c r="G1028" s="143"/>
    </row>
    <row r="1029" spans="1:7" ht="13.5">
      <c r="A1029" s="79"/>
      <c r="B1029" s="140" t="s">
        <v>961</v>
      </c>
      <c r="C1029" s="141">
        <v>221</v>
      </c>
      <c r="D1029" s="141">
        <v>254</v>
      </c>
      <c r="E1029" s="30">
        <v>254</v>
      </c>
      <c r="F1029" s="142">
        <v>1</v>
      </c>
      <c r="G1029" s="143">
        <v>1.1759259259259258</v>
      </c>
    </row>
    <row r="1030" spans="1:7" ht="13.5">
      <c r="A1030" s="79"/>
      <c r="B1030" s="140" t="s">
        <v>140</v>
      </c>
      <c r="C1030" s="141"/>
      <c r="D1030" s="141"/>
      <c r="E1030" s="30">
        <v>184</v>
      </c>
      <c r="F1030" s="142"/>
      <c r="G1030" s="143">
        <v>1.2689655172413794</v>
      </c>
    </row>
    <row r="1031" spans="1:7" ht="13.5">
      <c r="A1031" s="79"/>
      <c r="B1031" s="140" t="s">
        <v>141</v>
      </c>
      <c r="C1031" s="141"/>
      <c r="D1031" s="141"/>
      <c r="E1031" s="30">
        <v>0</v>
      </c>
      <c r="F1031" s="142"/>
      <c r="G1031" s="143">
        <v>0</v>
      </c>
    </row>
    <row r="1032" spans="1:7" ht="13.5">
      <c r="A1032" s="79"/>
      <c r="B1032" s="140" t="s">
        <v>142</v>
      </c>
      <c r="C1032" s="141"/>
      <c r="D1032" s="141"/>
      <c r="E1032" s="30">
        <v>0</v>
      </c>
      <c r="F1032" s="142"/>
      <c r="G1032" s="143"/>
    </row>
    <row r="1033" spans="1:7" ht="13.5">
      <c r="A1033" s="79"/>
      <c r="B1033" s="140" t="s">
        <v>962</v>
      </c>
      <c r="C1033" s="141"/>
      <c r="D1033" s="141"/>
      <c r="E1033" s="30">
        <v>28</v>
      </c>
      <c r="F1033" s="142"/>
      <c r="G1033" s="143">
        <v>1</v>
      </c>
    </row>
    <row r="1034" spans="1:7" ht="13.5">
      <c r="A1034" s="79"/>
      <c r="B1034" s="140" t="s">
        <v>963</v>
      </c>
      <c r="C1034" s="141"/>
      <c r="D1034" s="141"/>
      <c r="E1034" s="30">
        <v>19</v>
      </c>
      <c r="F1034" s="142"/>
      <c r="G1034" s="143">
        <v>3.8</v>
      </c>
    </row>
    <row r="1035" spans="1:7" ht="13.5">
      <c r="A1035" s="79"/>
      <c r="B1035" s="140" t="s">
        <v>964</v>
      </c>
      <c r="C1035" s="141"/>
      <c r="D1035" s="141"/>
      <c r="E1035" s="30">
        <v>0</v>
      </c>
      <c r="F1035" s="142"/>
      <c r="G1035" s="143"/>
    </row>
    <row r="1036" spans="1:7" ht="13.5">
      <c r="A1036" s="79"/>
      <c r="B1036" s="140" t="s">
        <v>965</v>
      </c>
      <c r="C1036" s="141"/>
      <c r="D1036" s="141"/>
      <c r="E1036" s="30">
        <v>0</v>
      </c>
      <c r="F1036" s="142"/>
      <c r="G1036" s="143">
        <v>0</v>
      </c>
    </row>
    <row r="1037" spans="1:7" ht="13.5">
      <c r="A1037" s="79"/>
      <c r="B1037" s="140" t="s">
        <v>966</v>
      </c>
      <c r="C1037" s="141"/>
      <c r="D1037" s="141"/>
      <c r="E1037" s="30">
        <v>0</v>
      </c>
      <c r="F1037" s="142"/>
      <c r="G1037" s="143"/>
    </row>
    <row r="1038" spans="1:7" ht="13.5">
      <c r="A1038" s="79"/>
      <c r="B1038" s="140" t="s">
        <v>967</v>
      </c>
      <c r="C1038" s="141"/>
      <c r="D1038" s="141"/>
      <c r="E1038" s="30">
        <v>18</v>
      </c>
      <c r="F1038" s="142"/>
      <c r="G1038" s="143">
        <v>0.9</v>
      </c>
    </row>
    <row r="1039" spans="1:7" ht="13.5">
      <c r="A1039" s="79"/>
      <c r="B1039" s="140" t="s">
        <v>968</v>
      </c>
      <c r="C1039" s="141"/>
      <c r="D1039" s="141"/>
      <c r="E1039" s="30">
        <v>5</v>
      </c>
      <c r="F1039" s="142"/>
      <c r="G1039" s="143">
        <v>0.45454545454545453</v>
      </c>
    </row>
    <row r="1040" spans="1:7" ht="13.5">
      <c r="A1040" s="79"/>
      <c r="B1040" s="140" t="s">
        <v>969</v>
      </c>
      <c r="C1040" s="141"/>
      <c r="D1040" s="141"/>
      <c r="E1040" s="30">
        <v>0</v>
      </c>
      <c r="F1040" s="142"/>
      <c r="G1040" s="143"/>
    </row>
    <row r="1041" spans="1:7" ht="13.5">
      <c r="A1041" s="79"/>
      <c r="B1041" s="140" t="s">
        <v>970</v>
      </c>
      <c r="C1041" s="141"/>
      <c r="D1041" s="141"/>
      <c r="E1041" s="30">
        <v>0</v>
      </c>
      <c r="F1041" s="142"/>
      <c r="G1041" s="143"/>
    </row>
    <row r="1042" spans="1:7" ht="13.5">
      <c r="A1042" s="79"/>
      <c r="B1042" s="140" t="s">
        <v>971</v>
      </c>
      <c r="C1042" s="141">
        <v>334</v>
      </c>
      <c r="D1042" s="141">
        <v>285</v>
      </c>
      <c r="E1042" s="30">
        <v>285</v>
      </c>
      <c r="F1042" s="142">
        <v>1</v>
      </c>
      <c r="G1042" s="143">
        <v>0.8715596330275229</v>
      </c>
    </row>
    <row r="1043" spans="1:7" ht="13.5">
      <c r="A1043" s="79"/>
      <c r="B1043" s="140" t="s">
        <v>140</v>
      </c>
      <c r="C1043" s="141"/>
      <c r="D1043" s="141"/>
      <c r="E1043" s="30">
        <v>210</v>
      </c>
      <c r="F1043" s="142"/>
      <c r="G1043" s="143">
        <v>1.141304347826087</v>
      </c>
    </row>
    <row r="1044" spans="1:7" ht="13.5">
      <c r="A1044" s="79"/>
      <c r="B1044" s="140" t="s">
        <v>141</v>
      </c>
      <c r="C1044" s="141"/>
      <c r="D1044" s="141"/>
      <c r="E1044" s="30">
        <v>0</v>
      </c>
      <c r="F1044" s="142"/>
      <c r="G1044" s="143"/>
    </row>
    <row r="1045" spans="1:7" ht="13.5">
      <c r="A1045" s="79"/>
      <c r="B1045" s="140" t="s">
        <v>142</v>
      </c>
      <c r="C1045" s="141"/>
      <c r="D1045" s="141"/>
      <c r="E1045" s="30">
        <v>0</v>
      </c>
      <c r="F1045" s="142"/>
      <c r="G1045" s="143"/>
    </row>
    <row r="1046" spans="1:7" ht="13.5">
      <c r="A1046" s="79"/>
      <c r="B1046" s="140" t="s">
        <v>972</v>
      </c>
      <c r="C1046" s="141"/>
      <c r="D1046" s="141"/>
      <c r="E1046" s="30">
        <v>0</v>
      </c>
      <c r="F1046" s="142"/>
      <c r="G1046" s="143"/>
    </row>
    <row r="1047" spans="1:7" ht="13.5">
      <c r="A1047" s="79"/>
      <c r="B1047" s="140" t="s">
        <v>973</v>
      </c>
      <c r="C1047" s="141"/>
      <c r="D1047" s="141"/>
      <c r="E1047" s="30">
        <v>0</v>
      </c>
      <c r="F1047" s="142"/>
      <c r="G1047" s="143"/>
    </row>
    <row r="1048" spans="1:7" ht="13.5">
      <c r="A1048" s="79"/>
      <c r="B1048" s="140" t="s">
        <v>974</v>
      </c>
      <c r="C1048" s="141"/>
      <c r="D1048" s="141"/>
      <c r="E1048" s="30">
        <v>0</v>
      </c>
      <c r="F1048" s="142"/>
      <c r="G1048" s="143"/>
    </row>
    <row r="1049" spans="1:7" ht="13.5">
      <c r="A1049" s="79"/>
      <c r="B1049" s="140" t="s">
        <v>975</v>
      </c>
      <c r="C1049" s="141"/>
      <c r="D1049" s="141"/>
      <c r="E1049" s="30">
        <v>0</v>
      </c>
      <c r="F1049" s="142"/>
      <c r="G1049" s="143"/>
    </row>
    <row r="1050" spans="1:7" ht="13.5">
      <c r="A1050" s="79"/>
      <c r="B1050" s="140" t="s">
        <v>976</v>
      </c>
      <c r="C1050" s="141"/>
      <c r="D1050" s="141"/>
      <c r="E1050" s="30">
        <v>40</v>
      </c>
      <c r="F1050" s="142"/>
      <c r="G1050" s="143">
        <v>0.42105263157894735</v>
      </c>
    </row>
    <row r="1051" spans="1:7" ht="13.5">
      <c r="A1051" s="79"/>
      <c r="B1051" s="140" t="s">
        <v>977</v>
      </c>
      <c r="C1051" s="141"/>
      <c r="D1051" s="141"/>
      <c r="E1051" s="30">
        <v>0</v>
      </c>
      <c r="F1051" s="142"/>
      <c r="G1051" s="143"/>
    </row>
    <row r="1052" spans="1:7" ht="13.5">
      <c r="A1052" s="79"/>
      <c r="B1052" s="140" t="s">
        <v>978</v>
      </c>
      <c r="C1052" s="141"/>
      <c r="D1052" s="141"/>
      <c r="E1052" s="30">
        <v>0</v>
      </c>
      <c r="F1052" s="142"/>
      <c r="G1052" s="143"/>
    </row>
    <row r="1053" spans="1:7" ht="13.5">
      <c r="A1053" s="79"/>
      <c r="B1053" s="140" t="s">
        <v>979</v>
      </c>
      <c r="C1053" s="141"/>
      <c r="D1053" s="141"/>
      <c r="E1053" s="30">
        <v>0</v>
      </c>
      <c r="F1053" s="142"/>
      <c r="G1053" s="143"/>
    </row>
    <row r="1054" spans="1:7" ht="13.5">
      <c r="A1054" s="79"/>
      <c r="B1054" s="140" t="s">
        <v>980</v>
      </c>
      <c r="C1054" s="141"/>
      <c r="D1054" s="141"/>
      <c r="E1054" s="30">
        <v>0</v>
      </c>
      <c r="F1054" s="142"/>
      <c r="G1054" s="143"/>
    </row>
    <row r="1055" spans="1:7" ht="13.5">
      <c r="A1055" s="79"/>
      <c r="B1055" s="140" t="s">
        <v>981</v>
      </c>
      <c r="C1055" s="141"/>
      <c r="D1055" s="141"/>
      <c r="E1055" s="30">
        <v>0</v>
      </c>
      <c r="F1055" s="142"/>
      <c r="G1055" s="143"/>
    </row>
    <row r="1056" spans="1:7" ht="13.5">
      <c r="A1056" s="79"/>
      <c r="B1056" s="140" t="s">
        <v>982</v>
      </c>
      <c r="C1056" s="141"/>
      <c r="D1056" s="141"/>
      <c r="E1056" s="30">
        <v>35</v>
      </c>
      <c r="F1056" s="142"/>
      <c r="G1056" s="143">
        <v>0.7291666666666666</v>
      </c>
    </row>
    <row r="1057" spans="1:7" ht="13.5">
      <c r="A1057" s="79"/>
      <c r="B1057" s="140" t="s">
        <v>983</v>
      </c>
      <c r="C1057" s="141"/>
      <c r="D1057" s="141">
        <v>12857</v>
      </c>
      <c r="E1057" s="30">
        <v>12857</v>
      </c>
      <c r="F1057" s="142">
        <v>1</v>
      </c>
      <c r="G1057" s="143"/>
    </row>
    <row r="1058" spans="1:7" ht="13.5">
      <c r="A1058" s="79"/>
      <c r="B1058" s="140" t="s">
        <v>984</v>
      </c>
      <c r="C1058" s="141"/>
      <c r="D1058" s="141"/>
      <c r="E1058" s="30">
        <v>12857</v>
      </c>
      <c r="F1058" s="142"/>
      <c r="G1058" s="143"/>
    </row>
    <row r="1059" spans="1:7" ht="13.5">
      <c r="A1059" s="79" t="s">
        <v>985</v>
      </c>
      <c r="B1059" s="140" t="s">
        <v>44</v>
      </c>
      <c r="C1059" s="141">
        <v>10157</v>
      </c>
      <c r="D1059" s="141">
        <v>7626</v>
      </c>
      <c r="E1059" s="30">
        <v>7626</v>
      </c>
      <c r="F1059" s="142">
        <v>1</v>
      </c>
      <c r="G1059" s="143">
        <v>1.3202908587257618</v>
      </c>
    </row>
    <row r="1060" spans="1:7" ht="13.5">
      <c r="A1060" s="79"/>
      <c r="B1060" s="140" t="s">
        <v>986</v>
      </c>
      <c r="C1060" s="141">
        <v>261</v>
      </c>
      <c r="D1060" s="141">
        <v>800</v>
      </c>
      <c r="E1060" s="30">
        <v>800</v>
      </c>
      <c r="F1060" s="142">
        <v>1</v>
      </c>
      <c r="G1060" s="143">
        <v>1.6</v>
      </c>
    </row>
    <row r="1061" spans="1:7" ht="13.5">
      <c r="A1061" s="79"/>
      <c r="B1061" s="140" t="s">
        <v>987</v>
      </c>
      <c r="C1061" s="141"/>
      <c r="D1061" s="141"/>
      <c r="E1061" s="30">
        <v>0</v>
      </c>
      <c r="F1061" s="142"/>
      <c r="G1061" s="143"/>
    </row>
    <row r="1062" spans="1:7" ht="13.5">
      <c r="A1062" s="79"/>
      <c r="B1062" s="140" t="s">
        <v>988</v>
      </c>
      <c r="C1062" s="141"/>
      <c r="D1062" s="141"/>
      <c r="E1062" s="30">
        <v>0</v>
      </c>
      <c r="F1062" s="142"/>
      <c r="G1062" s="143"/>
    </row>
    <row r="1063" spans="1:7" ht="13.5">
      <c r="A1063" s="79"/>
      <c r="B1063" s="140" t="s">
        <v>989</v>
      </c>
      <c r="C1063" s="141"/>
      <c r="D1063" s="141"/>
      <c r="E1063" s="30">
        <v>0</v>
      </c>
      <c r="F1063" s="142"/>
      <c r="G1063" s="143"/>
    </row>
    <row r="1064" spans="1:7" ht="13.5">
      <c r="A1064" s="79"/>
      <c r="B1064" s="140" t="s">
        <v>990</v>
      </c>
      <c r="C1064" s="141"/>
      <c r="D1064" s="141"/>
      <c r="E1064" s="30">
        <v>0</v>
      </c>
      <c r="F1064" s="142"/>
      <c r="G1064" s="143"/>
    </row>
    <row r="1065" spans="1:7" ht="13.5">
      <c r="A1065" s="79"/>
      <c r="B1065" s="140" t="s">
        <v>991</v>
      </c>
      <c r="C1065" s="141"/>
      <c r="D1065" s="141"/>
      <c r="E1065" s="30">
        <v>0</v>
      </c>
      <c r="F1065" s="142"/>
      <c r="G1065" s="143"/>
    </row>
    <row r="1066" spans="1:7" ht="13.5">
      <c r="A1066" s="79"/>
      <c r="B1066" s="140" t="s">
        <v>992</v>
      </c>
      <c r="C1066" s="141"/>
      <c r="D1066" s="141"/>
      <c r="E1066" s="30">
        <v>800</v>
      </c>
      <c r="F1066" s="142"/>
      <c r="G1066" s="143"/>
    </row>
    <row r="1067" spans="1:7" ht="13.5">
      <c r="A1067" s="79"/>
      <c r="B1067" s="140" t="s">
        <v>993</v>
      </c>
      <c r="C1067" s="141"/>
      <c r="D1067" s="141"/>
      <c r="E1067" s="30">
        <v>0</v>
      </c>
      <c r="F1067" s="142"/>
      <c r="G1067" s="143"/>
    </row>
    <row r="1068" spans="1:7" ht="13.5">
      <c r="A1068" s="79"/>
      <c r="B1068" s="140" t="s">
        <v>994</v>
      </c>
      <c r="C1068" s="141"/>
      <c r="D1068" s="141"/>
      <c r="E1068" s="30">
        <v>0</v>
      </c>
      <c r="F1068" s="142"/>
      <c r="G1068" s="143">
        <v>0</v>
      </c>
    </row>
    <row r="1069" spans="1:7" ht="13.5">
      <c r="A1069" s="79"/>
      <c r="B1069" s="140" t="s">
        <v>995</v>
      </c>
      <c r="C1069" s="141">
        <v>9275</v>
      </c>
      <c r="D1069" s="141">
        <v>6237</v>
      </c>
      <c r="E1069" s="30">
        <v>6237</v>
      </c>
      <c r="F1069" s="142">
        <v>1</v>
      </c>
      <c r="G1069" s="143">
        <v>1.3364045425326763</v>
      </c>
    </row>
    <row r="1070" spans="1:7" ht="13.5">
      <c r="A1070" s="79"/>
      <c r="B1070" s="140" t="s">
        <v>996</v>
      </c>
      <c r="C1070" s="141"/>
      <c r="D1070" s="141"/>
      <c r="E1070" s="30">
        <v>6237</v>
      </c>
      <c r="F1070" s="142"/>
      <c r="G1070" s="143">
        <v>1.4328049620951069</v>
      </c>
    </row>
    <row r="1071" spans="1:7" ht="13.5">
      <c r="A1071" s="79"/>
      <c r="B1071" s="140" t="s">
        <v>997</v>
      </c>
      <c r="C1071" s="141"/>
      <c r="D1071" s="141"/>
      <c r="E1071" s="30">
        <v>0</v>
      </c>
      <c r="F1071" s="142"/>
      <c r="G1071" s="143"/>
    </row>
    <row r="1072" spans="1:7" ht="13.5">
      <c r="A1072" s="79"/>
      <c r="B1072" s="140" t="s">
        <v>998</v>
      </c>
      <c r="C1072" s="141"/>
      <c r="D1072" s="141"/>
      <c r="E1072" s="30">
        <v>0</v>
      </c>
      <c r="F1072" s="142"/>
      <c r="G1072" s="143">
        <v>0</v>
      </c>
    </row>
    <row r="1073" spans="1:7" ht="13.5">
      <c r="A1073" s="79"/>
      <c r="B1073" s="140" t="s">
        <v>999</v>
      </c>
      <c r="C1073" s="141">
        <v>621</v>
      </c>
      <c r="D1073" s="141">
        <v>589</v>
      </c>
      <c r="E1073" s="30">
        <v>589</v>
      </c>
      <c r="F1073" s="142">
        <v>1</v>
      </c>
      <c r="G1073" s="143">
        <v>0.9671592775041051</v>
      </c>
    </row>
    <row r="1074" spans="1:7" ht="13.5">
      <c r="A1074" s="79"/>
      <c r="B1074" s="140" t="s">
        <v>1000</v>
      </c>
      <c r="C1074" s="141"/>
      <c r="D1074" s="141"/>
      <c r="E1074" s="30">
        <v>0</v>
      </c>
      <c r="F1074" s="142"/>
      <c r="G1074" s="143"/>
    </row>
    <row r="1075" spans="1:7" ht="13.5">
      <c r="A1075" s="79"/>
      <c r="B1075" s="140" t="s">
        <v>1001</v>
      </c>
      <c r="C1075" s="141"/>
      <c r="D1075" s="141"/>
      <c r="E1075" s="30">
        <v>589</v>
      </c>
      <c r="F1075" s="142"/>
      <c r="G1075" s="143">
        <v>0.96875</v>
      </c>
    </row>
    <row r="1076" spans="1:7" ht="13.5">
      <c r="A1076" s="79"/>
      <c r="B1076" s="140" t="s">
        <v>1002</v>
      </c>
      <c r="C1076" s="141"/>
      <c r="D1076" s="141"/>
      <c r="E1076" s="30">
        <v>0</v>
      </c>
      <c r="F1076" s="142"/>
      <c r="G1076" s="143">
        <v>0</v>
      </c>
    </row>
    <row r="1077" spans="1:7" ht="13.5">
      <c r="A1077" s="79" t="s">
        <v>1003</v>
      </c>
      <c r="B1077" s="140" t="s">
        <v>1004</v>
      </c>
      <c r="C1077" s="141">
        <v>2014</v>
      </c>
      <c r="D1077" s="141">
        <v>1617</v>
      </c>
      <c r="E1077" s="30">
        <v>1617</v>
      </c>
      <c r="F1077" s="142">
        <v>1</v>
      </c>
      <c r="G1077" s="143">
        <v>0.5777063236870311</v>
      </c>
    </row>
    <row r="1078" spans="1:7" ht="13.5">
      <c r="A1078" s="79"/>
      <c r="B1078" s="140" t="s">
        <v>1005</v>
      </c>
      <c r="C1078" s="141">
        <v>143</v>
      </c>
      <c r="D1078" s="141">
        <v>1424</v>
      </c>
      <c r="E1078" s="30">
        <v>1424</v>
      </c>
      <c r="F1078" s="142">
        <v>1</v>
      </c>
      <c r="G1078" s="143">
        <v>10.099290780141844</v>
      </c>
    </row>
    <row r="1079" spans="1:7" ht="13.5">
      <c r="A1079" s="79"/>
      <c r="B1079" s="140" t="s">
        <v>140</v>
      </c>
      <c r="C1079" s="141"/>
      <c r="D1079" s="141"/>
      <c r="E1079" s="30">
        <v>0</v>
      </c>
      <c r="F1079" s="142"/>
      <c r="G1079" s="143"/>
    </row>
    <row r="1080" spans="1:7" ht="13.5">
      <c r="A1080" s="79"/>
      <c r="B1080" s="140" t="s">
        <v>141</v>
      </c>
      <c r="C1080" s="141"/>
      <c r="D1080" s="141"/>
      <c r="E1080" s="30">
        <v>0</v>
      </c>
      <c r="F1080" s="142"/>
      <c r="G1080" s="143"/>
    </row>
    <row r="1081" spans="1:7" ht="13.5">
      <c r="A1081" s="79"/>
      <c r="B1081" s="140" t="s">
        <v>142</v>
      </c>
      <c r="C1081" s="141"/>
      <c r="D1081" s="141"/>
      <c r="E1081" s="30">
        <v>0</v>
      </c>
      <c r="F1081" s="142"/>
      <c r="G1081" s="143"/>
    </row>
    <row r="1082" spans="1:7" ht="13.5">
      <c r="A1082" s="79"/>
      <c r="B1082" s="140" t="s">
        <v>1006</v>
      </c>
      <c r="C1082" s="141"/>
      <c r="D1082" s="141"/>
      <c r="E1082" s="30">
        <v>0</v>
      </c>
      <c r="F1082" s="142"/>
      <c r="G1082" s="143"/>
    </row>
    <row r="1083" spans="1:7" ht="13.5">
      <c r="A1083" s="79"/>
      <c r="B1083" s="140" t="s">
        <v>1007</v>
      </c>
      <c r="C1083" s="141"/>
      <c r="D1083" s="141"/>
      <c r="E1083" s="30">
        <v>0</v>
      </c>
      <c r="F1083" s="142"/>
      <c r="G1083" s="143">
        <v>0</v>
      </c>
    </row>
    <row r="1084" spans="1:7" ht="13.5">
      <c r="A1084" s="79"/>
      <c r="B1084" s="140" t="s">
        <v>1008</v>
      </c>
      <c r="C1084" s="141"/>
      <c r="D1084" s="141"/>
      <c r="E1084" s="30">
        <v>20</v>
      </c>
      <c r="F1084" s="142"/>
      <c r="G1084" s="143">
        <v>5</v>
      </c>
    </row>
    <row r="1085" spans="1:7" ht="13.5">
      <c r="A1085" s="79"/>
      <c r="B1085" s="140" t="s">
        <v>1009</v>
      </c>
      <c r="C1085" s="141"/>
      <c r="D1085" s="141"/>
      <c r="E1085" s="30">
        <v>0</v>
      </c>
      <c r="F1085" s="142"/>
      <c r="G1085" s="143"/>
    </row>
    <row r="1086" spans="1:7" ht="13.5">
      <c r="A1086" s="79"/>
      <c r="B1086" s="140" t="s">
        <v>1010</v>
      </c>
      <c r="C1086" s="141"/>
      <c r="D1086" s="141"/>
      <c r="E1086" s="30">
        <v>0</v>
      </c>
      <c r="F1086" s="142"/>
      <c r="G1086" s="143"/>
    </row>
    <row r="1087" spans="1:7" ht="13.5">
      <c r="A1087" s="79"/>
      <c r="B1087" s="140" t="s">
        <v>1011</v>
      </c>
      <c r="C1087" s="141"/>
      <c r="D1087" s="141"/>
      <c r="E1087" s="30">
        <v>0</v>
      </c>
      <c r="F1087" s="142"/>
      <c r="G1087" s="143"/>
    </row>
    <row r="1088" spans="1:7" ht="13.5">
      <c r="A1088" s="79"/>
      <c r="B1088" s="140" t="s">
        <v>1012</v>
      </c>
      <c r="C1088" s="141"/>
      <c r="D1088" s="141"/>
      <c r="E1088" s="30">
        <v>0</v>
      </c>
      <c r="F1088" s="142"/>
      <c r="G1088" s="143"/>
    </row>
    <row r="1089" spans="1:7" ht="13.5">
      <c r="A1089" s="79"/>
      <c r="B1089" s="140" t="s">
        <v>1013</v>
      </c>
      <c r="C1089" s="141"/>
      <c r="D1089" s="141"/>
      <c r="E1089" s="30">
        <v>1404</v>
      </c>
      <c r="F1089" s="142"/>
      <c r="G1089" s="143">
        <v>12</v>
      </c>
    </row>
    <row r="1090" spans="1:7" ht="13.5">
      <c r="A1090" s="79"/>
      <c r="B1090" s="140" t="s">
        <v>1014</v>
      </c>
      <c r="C1090" s="141"/>
      <c r="D1090" s="141"/>
      <c r="E1090" s="30">
        <v>0</v>
      </c>
      <c r="F1090" s="142"/>
      <c r="G1090" s="143"/>
    </row>
    <row r="1091" spans="1:7" ht="13.5">
      <c r="A1091" s="79"/>
      <c r="B1091" s="140" t="s">
        <v>149</v>
      </c>
      <c r="C1091" s="141"/>
      <c r="D1091" s="141"/>
      <c r="E1091" s="30">
        <v>0</v>
      </c>
      <c r="F1091" s="142"/>
      <c r="G1091" s="143"/>
    </row>
    <row r="1092" spans="1:7" ht="13.5">
      <c r="A1092" s="79"/>
      <c r="B1092" s="140" t="s">
        <v>1015</v>
      </c>
      <c r="C1092" s="141"/>
      <c r="D1092" s="141"/>
      <c r="E1092" s="30">
        <v>0</v>
      </c>
      <c r="F1092" s="142"/>
      <c r="G1092" s="143">
        <v>0</v>
      </c>
    </row>
    <row r="1093" spans="1:7" ht="13.5">
      <c r="A1093" s="79"/>
      <c r="B1093" s="140" t="s">
        <v>1016</v>
      </c>
      <c r="C1093" s="141">
        <v>43</v>
      </c>
      <c r="D1093" s="141">
        <v>43</v>
      </c>
      <c r="E1093" s="30">
        <v>43</v>
      </c>
      <c r="F1093" s="142">
        <v>1</v>
      </c>
      <c r="G1093" s="143">
        <v>1.0238095238095237</v>
      </c>
    </row>
    <row r="1094" spans="1:7" ht="13.5">
      <c r="A1094" s="79"/>
      <c r="B1094" s="140" t="s">
        <v>140</v>
      </c>
      <c r="C1094" s="141"/>
      <c r="D1094" s="141"/>
      <c r="E1094" s="30">
        <v>0</v>
      </c>
      <c r="F1094" s="142"/>
      <c r="G1094" s="143"/>
    </row>
    <row r="1095" spans="1:7" ht="13.5">
      <c r="A1095" s="79"/>
      <c r="B1095" s="140" t="s">
        <v>141</v>
      </c>
      <c r="C1095" s="141"/>
      <c r="D1095" s="141"/>
      <c r="E1095" s="30">
        <v>0</v>
      </c>
      <c r="F1095" s="142"/>
      <c r="G1095" s="143"/>
    </row>
    <row r="1096" spans="1:7" ht="13.5">
      <c r="A1096" s="79"/>
      <c r="B1096" s="140" t="s">
        <v>142</v>
      </c>
      <c r="C1096" s="141"/>
      <c r="D1096" s="141"/>
      <c r="E1096" s="30">
        <v>0</v>
      </c>
      <c r="F1096" s="142"/>
      <c r="G1096" s="143"/>
    </row>
    <row r="1097" spans="1:7" ht="13.5">
      <c r="A1097" s="79"/>
      <c r="B1097" s="140" t="s">
        <v>1017</v>
      </c>
      <c r="C1097" s="141"/>
      <c r="D1097" s="141"/>
      <c r="E1097" s="30">
        <v>0</v>
      </c>
      <c r="F1097" s="142"/>
      <c r="G1097" s="143"/>
    </row>
    <row r="1098" spans="1:7" ht="13.5">
      <c r="A1098" s="79"/>
      <c r="B1098" s="140" t="s">
        <v>1018</v>
      </c>
      <c r="C1098" s="141"/>
      <c r="D1098" s="141"/>
      <c r="E1098" s="30">
        <v>0</v>
      </c>
      <c r="F1098" s="142"/>
      <c r="G1098" s="143"/>
    </row>
    <row r="1099" spans="1:7" ht="13.5">
      <c r="A1099" s="79"/>
      <c r="B1099" s="140" t="s">
        <v>1019</v>
      </c>
      <c r="C1099" s="141"/>
      <c r="D1099" s="141"/>
      <c r="E1099" s="30">
        <v>0</v>
      </c>
      <c r="F1099" s="142"/>
      <c r="G1099" s="143"/>
    </row>
    <row r="1100" spans="1:7" ht="13.5">
      <c r="A1100" s="79"/>
      <c r="B1100" s="140" t="s">
        <v>1020</v>
      </c>
      <c r="C1100" s="141"/>
      <c r="D1100" s="141"/>
      <c r="E1100" s="30">
        <v>0</v>
      </c>
      <c r="F1100" s="142"/>
      <c r="G1100" s="143"/>
    </row>
    <row r="1101" spans="1:7" ht="13.5">
      <c r="A1101" s="79"/>
      <c r="B1101" s="140" t="s">
        <v>1021</v>
      </c>
      <c r="C1101" s="141"/>
      <c r="D1101" s="141"/>
      <c r="E1101" s="30">
        <v>0</v>
      </c>
      <c r="F1101" s="142"/>
      <c r="G1101" s="143"/>
    </row>
    <row r="1102" spans="1:7" ht="13.5">
      <c r="A1102" s="79"/>
      <c r="B1102" s="140" t="s">
        <v>1022</v>
      </c>
      <c r="C1102" s="141"/>
      <c r="D1102" s="141"/>
      <c r="E1102" s="30">
        <v>0</v>
      </c>
      <c r="F1102" s="142"/>
      <c r="G1102" s="143"/>
    </row>
    <row r="1103" spans="1:7" ht="13.5">
      <c r="A1103" s="79"/>
      <c r="B1103" s="140" t="s">
        <v>1023</v>
      </c>
      <c r="C1103" s="141"/>
      <c r="D1103" s="141"/>
      <c r="E1103" s="30">
        <v>43</v>
      </c>
      <c r="F1103" s="142"/>
      <c r="G1103" s="143">
        <v>1.0238095238095237</v>
      </c>
    </row>
    <row r="1104" spans="1:7" ht="13.5">
      <c r="A1104" s="79"/>
      <c r="B1104" s="140" t="s">
        <v>1024</v>
      </c>
      <c r="C1104" s="141"/>
      <c r="D1104" s="141"/>
      <c r="E1104" s="30">
        <v>0</v>
      </c>
      <c r="F1104" s="142"/>
      <c r="G1104" s="143"/>
    </row>
    <row r="1105" spans="1:7" ht="13.5">
      <c r="A1105" s="79"/>
      <c r="B1105" s="140" t="s">
        <v>149</v>
      </c>
      <c r="C1105" s="141"/>
      <c r="D1105" s="141"/>
      <c r="E1105" s="30">
        <v>0</v>
      </c>
      <c r="F1105" s="142"/>
      <c r="G1105" s="143"/>
    </row>
    <row r="1106" spans="1:7" ht="13.5">
      <c r="A1106" s="79"/>
      <c r="B1106" s="140" t="s">
        <v>1025</v>
      </c>
      <c r="C1106" s="141"/>
      <c r="D1106" s="141"/>
      <c r="E1106" s="30">
        <v>0</v>
      </c>
      <c r="F1106" s="142"/>
      <c r="G1106" s="143"/>
    </row>
    <row r="1107" spans="1:7" ht="13.5">
      <c r="A1107" s="79"/>
      <c r="B1107" s="140" t="s">
        <v>1026</v>
      </c>
      <c r="C1107" s="141"/>
      <c r="D1107" s="141"/>
      <c r="E1107" s="30">
        <v>0</v>
      </c>
      <c r="F1107" s="142"/>
      <c r="G1107" s="143"/>
    </row>
    <row r="1108" spans="1:7" ht="13.5">
      <c r="A1108" s="79"/>
      <c r="B1108" s="140" t="s">
        <v>1027</v>
      </c>
      <c r="C1108" s="141"/>
      <c r="D1108" s="141"/>
      <c r="E1108" s="30">
        <v>0</v>
      </c>
      <c r="F1108" s="142"/>
      <c r="G1108" s="143"/>
    </row>
    <row r="1109" spans="1:7" ht="13.5">
      <c r="A1109" s="79"/>
      <c r="B1109" s="140" t="s">
        <v>1028</v>
      </c>
      <c r="C1109" s="141"/>
      <c r="D1109" s="141"/>
      <c r="E1109" s="30">
        <v>0</v>
      </c>
      <c r="F1109" s="142"/>
      <c r="G1109" s="143"/>
    </row>
    <row r="1110" spans="1:7" ht="13.5">
      <c r="A1110" s="79"/>
      <c r="B1110" s="140" t="s">
        <v>1029</v>
      </c>
      <c r="C1110" s="141"/>
      <c r="D1110" s="141"/>
      <c r="E1110" s="30">
        <v>0</v>
      </c>
      <c r="F1110" s="142"/>
      <c r="G1110" s="143"/>
    </row>
    <row r="1111" spans="1:7" ht="13.5">
      <c r="A1111" s="79"/>
      <c r="B1111" s="140" t="s">
        <v>1030</v>
      </c>
      <c r="C1111" s="141"/>
      <c r="D1111" s="141"/>
      <c r="E1111" s="30">
        <v>0</v>
      </c>
      <c r="F1111" s="142"/>
      <c r="G1111" s="143"/>
    </row>
    <row r="1112" spans="1:7" ht="13.5">
      <c r="A1112" s="79"/>
      <c r="B1112" s="140" t="s">
        <v>1031</v>
      </c>
      <c r="C1112" s="141"/>
      <c r="D1112" s="141">
        <v>150</v>
      </c>
      <c r="E1112" s="30">
        <v>150</v>
      </c>
      <c r="F1112" s="142">
        <v>1</v>
      </c>
      <c r="G1112" s="143"/>
    </row>
    <row r="1113" spans="1:7" ht="13.5">
      <c r="A1113" s="79"/>
      <c r="B1113" s="140" t="s">
        <v>1032</v>
      </c>
      <c r="C1113" s="141"/>
      <c r="D1113" s="141"/>
      <c r="E1113" s="30">
        <v>0</v>
      </c>
      <c r="F1113" s="142"/>
      <c r="G1113" s="143"/>
    </row>
    <row r="1114" spans="1:7" ht="13.5">
      <c r="A1114" s="79"/>
      <c r="B1114" s="140" t="s">
        <v>1033</v>
      </c>
      <c r="C1114" s="141"/>
      <c r="D1114" s="141"/>
      <c r="E1114" s="30">
        <v>0</v>
      </c>
      <c r="F1114" s="142"/>
      <c r="G1114" s="143"/>
    </row>
    <row r="1115" spans="1:7" ht="13.5">
      <c r="A1115" s="79"/>
      <c r="B1115" s="140" t="s">
        <v>1034</v>
      </c>
      <c r="C1115" s="141"/>
      <c r="D1115" s="141"/>
      <c r="E1115" s="30">
        <v>150</v>
      </c>
      <c r="F1115" s="142"/>
      <c r="G1115" s="143"/>
    </row>
    <row r="1116" spans="1:7" ht="13.5">
      <c r="A1116" s="79"/>
      <c r="B1116" s="140" t="s">
        <v>1035</v>
      </c>
      <c r="C1116" s="141"/>
      <c r="D1116" s="141"/>
      <c r="E1116" s="30">
        <v>0</v>
      </c>
      <c r="F1116" s="142"/>
      <c r="G1116" s="143"/>
    </row>
    <row r="1117" spans="1:7" ht="13.5">
      <c r="A1117" s="79"/>
      <c r="B1117" s="140" t="s">
        <v>1036</v>
      </c>
      <c r="C1117" s="141"/>
      <c r="D1117" s="141"/>
      <c r="E1117" s="30">
        <v>0</v>
      </c>
      <c r="F1117" s="142"/>
      <c r="G1117" s="143"/>
    </row>
    <row r="1118" spans="1:7" ht="13.5">
      <c r="A1118" s="79"/>
      <c r="B1118" s="140" t="s">
        <v>1037</v>
      </c>
      <c r="C1118" s="141">
        <v>1828</v>
      </c>
      <c r="D1118" s="141"/>
      <c r="E1118" s="30">
        <v>0</v>
      </c>
      <c r="F1118" s="142"/>
      <c r="G1118" s="143"/>
    </row>
    <row r="1119" spans="1:7" ht="13.5">
      <c r="A1119" s="79"/>
      <c r="B1119" s="140" t="s">
        <v>1038</v>
      </c>
      <c r="C1119" s="141"/>
      <c r="D1119" s="141"/>
      <c r="E1119" s="30">
        <v>0</v>
      </c>
      <c r="F1119" s="142"/>
      <c r="G1119" s="143">
        <v>0</v>
      </c>
    </row>
    <row r="1120" spans="1:7" ht="13.5">
      <c r="A1120" s="79"/>
      <c r="B1120" s="140" t="s">
        <v>1039</v>
      </c>
      <c r="C1120" s="141"/>
      <c r="D1120" s="141"/>
      <c r="E1120" s="30">
        <v>0</v>
      </c>
      <c r="F1120" s="142"/>
      <c r="G1120" s="143"/>
    </row>
    <row r="1121" spans="1:7" ht="13.5">
      <c r="A1121" s="79"/>
      <c r="B1121" s="140" t="s">
        <v>1040</v>
      </c>
      <c r="C1121" s="141"/>
      <c r="D1121" s="141"/>
      <c r="E1121" s="30">
        <v>0</v>
      </c>
      <c r="F1121" s="142"/>
      <c r="G1121" s="143">
        <v>0</v>
      </c>
    </row>
    <row r="1122" spans="1:7" ht="13.5">
      <c r="A1122" s="79"/>
      <c r="B1122" s="140" t="s">
        <v>1041</v>
      </c>
      <c r="C1122" s="141"/>
      <c r="D1122" s="141"/>
      <c r="E1122" s="30">
        <v>0</v>
      </c>
      <c r="F1122" s="142"/>
      <c r="G1122" s="143"/>
    </row>
    <row r="1123" spans="1:7" ht="13.5">
      <c r="A1123" s="79"/>
      <c r="B1123" s="140" t="s">
        <v>1042</v>
      </c>
      <c r="C1123" s="141"/>
      <c r="D1123" s="141"/>
      <c r="E1123" s="30">
        <v>0</v>
      </c>
      <c r="F1123" s="142"/>
      <c r="G1123" s="143"/>
    </row>
    <row r="1124" spans="1:7" ht="13.5">
      <c r="A1124" s="79"/>
      <c r="B1124" s="140" t="s">
        <v>1043</v>
      </c>
      <c r="C1124" s="141"/>
      <c r="D1124" s="141"/>
      <c r="E1124" s="30">
        <v>0</v>
      </c>
      <c r="F1124" s="142"/>
      <c r="G1124" s="143"/>
    </row>
    <row r="1125" spans="1:7" ht="13.5">
      <c r="A1125" s="79"/>
      <c r="B1125" s="140" t="s">
        <v>1044</v>
      </c>
      <c r="C1125" s="141"/>
      <c r="D1125" s="141"/>
      <c r="E1125" s="30">
        <v>0</v>
      </c>
      <c r="F1125" s="142"/>
      <c r="G1125" s="143"/>
    </row>
    <row r="1126" spans="1:7" ht="13.5">
      <c r="A1126" s="79"/>
      <c r="B1126" s="140" t="s">
        <v>1045</v>
      </c>
      <c r="C1126" s="141"/>
      <c r="D1126" s="141"/>
      <c r="E1126" s="30">
        <v>0</v>
      </c>
      <c r="F1126" s="142"/>
      <c r="G1126" s="143"/>
    </row>
    <row r="1127" spans="1:7" ht="13.5">
      <c r="A1127" s="79"/>
      <c r="B1127" s="140" t="s">
        <v>1046</v>
      </c>
      <c r="C1127" s="141"/>
      <c r="D1127" s="141"/>
      <c r="E1127" s="30">
        <v>0</v>
      </c>
      <c r="F1127" s="142"/>
      <c r="G1127" s="143"/>
    </row>
    <row r="1128" spans="1:7" ht="13.5">
      <c r="A1128" s="79"/>
      <c r="B1128" s="140" t="s">
        <v>1047</v>
      </c>
      <c r="C1128" s="141"/>
      <c r="D1128" s="141"/>
      <c r="E1128" s="30">
        <v>0</v>
      </c>
      <c r="F1128" s="142"/>
      <c r="G1128" s="143"/>
    </row>
    <row r="1129" spans="1:7" ht="13.5">
      <c r="A1129" s="79"/>
      <c r="B1129" s="140" t="s">
        <v>1048</v>
      </c>
      <c r="C1129" s="141"/>
      <c r="D1129" s="141"/>
      <c r="E1129" s="30">
        <v>0</v>
      </c>
      <c r="F1129" s="142"/>
      <c r="G1129" s="143"/>
    </row>
    <row r="1130" spans="1:7" ht="13.5">
      <c r="A1130" s="79" t="s">
        <v>1049</v>
      </c>
      <c r="B1130" s="140" t="s">
        <v>50</v>
      </c>
      <c r="C1130" s="141">
        <v>2200</v>
      </c>
      <c r="D1130" s="141">
        <v>3282</v>
      </c>
      <c r="E1130" s="30">
        <v>3282</v>
      </c>
      <c r="F1130" s="142">
        <v>1</v>
      </c>
      <c r="G1130" s="143">
        <v>2.183632734530938</v>
      </c>
    </row>
    <row r="1131" spans="1:7" ht="13.5">
      <c r="A1131" s="79"/>
      <c r="B1131" s="140" t="s">
        <v>1050</v>
      </c>
      <c r="C1131" s="141"/>
      <c r="D1131" s="141"/>
      <c r="E1131" s="30">
        <v>3282</v>
      </c>
      <c r="F1131" s="142"/>
      <c r="G1131" s="143">
        <v>2.0172095881991394</v>
      </c>
    </row>
    <row r="1132" spans="1:7" ht="13.5">
      <c r="A1132" s="79"/>
      <c r="B1132" s="140" t="s">
        <v>1051</v>
      </c>
      <c r="C1132" s="141"/>
      <c r="D1132" s="141"/>
      <c r="E1132" s="107">
        <v>3282</v>
      </c>
      <c r="F1132" s="142"/>
      <c r="G1132" s="143">
        <v>2.183632734530938</v>
      </c>
    </row>
    <row r="1133" spans="1:7" ht="13.5">
      <c r="A1133" s="79"/>
      <c r="B1133" s="140" t="s">
        <v>1054</v>
      </c>
      <c r="C1133" s="141"/>
      <c r="D1133" s="141"/>
      <c r="E1133" s="107"/>
      <c r="F1133" s="142"/>
      <c r="G1133" s="143"/>
    </row>
    <row r="1134" spans="1:7" ht="13.5">
      <c r="A1134" s="79" t="s">
        <v>1055</v>
      </c>
      <c r="B1134" s="140" t="s">
        <v>52</v>
      </c>
      <c r="C1134" s="141"/>
      <c r="D1134" s="141">
        <v>100</v>
      </c>
      <c r="E1134" s="107">
        <v>100</v>
      </c>
      <c r="F1134" s="142">
        <v>1</v>
      </c>
      <c r="G1134" s="143">
        <v>1.6129032258064515</v>
      </c>
    </row>
    <row r="1135" spans="1:7" ht="13.5">
      <c r="A1135" s="79"/>
      <c r="B1135" s="140" t="s">
        <v>1056</v>
      </c>
      <c r="C1135" s="141"/>
      <c r="D1135" s="141"/>
      <c r="E1135" s="107">
        <v>100</v>
      </c>
      <c r="F1135" s="142"/>
      <c r="G1135" s="143">
        <v>1.6129032258064515</v>
      </c>
    </row>
    <row r="1136" spans="1:7" ht="13.5">
      <c r="A1136" s="79" t="s">
        <v>1057</v>
      </c>
      <c r="B1136" s="140" t="s">
        <v>1058</v>
      </c>
      <c r="C1136" s="141">
        <v>1000</v>
      </c>
      <c r="D1136" s="141">
        <v>814</v>
      </c>
      <c r="E1136" s="30">
        <v>814</v>
      </c>
      <c r="F1136" s="142">
        <v>1</v>
      </c>
      <c r="G1136" s="143">
        <v>4.448087431693989</v>
      </c>
    </row>
    <row r="1137" spans="1:7" ht="13.5">
      <c r="A1137" s="79"/>
      <c r="B1137" s="140" t="s">
        <v>1059</v>
      </c>
      <c r="C1137" s="141"/>
      <c r="D1137" s="141"/>
      <c r="E1137" s="30">
        <v>814</v>
      </c>
      <c r="F1137" s="142"/>
      <c r="G1137" s="143">
        <v>4.448087431693989</v>
      </c>
    </row>
    <row r="1138" spans="1:7" ht="13.5">
      <c r="A1138" s="79"/>
      <c r="B1138" s="140" t="s">
        <v>1060</v>
      </c>
      <c r="C1138" s="141"/>
      <c r="D1138" s="141"/>
      <c r="E1138" s="30">
        <v>814</v>
      </c>
      <c r="F1138" s="142"/>
      <c r="G1138" s="143">
        <v>4.448087431693989</v>
      </c>
    </row>
    <row r="1139" spans="1:7" ht="13.5">
      <c r="A1139" s="144"/>
      <c r="B1139" s="89" t="s">
        <v>1061</v>
      </c>
      <c r="C1139" s="141"/>
      <c r="D1139" s="141"/>
      <c r="E1139" s="107">
        <v>405920</v>
      </c>
      <c r="F1139" s="142"/>
      <c r="G1139" s="143">
        <v>1.9559299003050117</v>
      </c>
    </row>
    <row r="1189" ht="37.5" customHeight="1"/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zoomScaleSheetLayoutView="100" workbookViewId="0" topLeftCell="A1">
      <selection activeCell="G14" sqref="G14"/>
    </sheetView>
  </sheetViews>
  <sheetFormatPr defaultColWidth="9.00390625" defaultRowHeight="13.5"/>
  <cols>
    <col min="1" max="1" width="9.00390625" style="118" customWidth="1"/>
    <col min="2" max="2" width="44.125" style="118" customWidth="1"/>
    <col min="3" max="3" width="19.125" style="118" customWidth="1"/>
    <col min="4" max="4" width="19.50390625" style="118" customWidth="1"/>
    <col min="5" max="16384" width="9.00390625" style="118" customWidth="1"/>
  </cols>
  <sheetData>
    <row r="1" spans="2:7" ht="36" customHeight="1">
      <c r="B1" s="66" t="s">
        <v>1084</v>
      </c>
      <c r="C1" s="66"/>
      <c r="D1" s="66"/>
      <c r="E1" s="119"/>
      <c r="F1" s="119"/>
      <c r="G1" s="119"/>
    </row>
    <row r="2" spans="2:7" ht="15" customHeight="1">
      <c r="B2" s="67" t="s">
        <v>1</v>
      </c>
      <c r="C2" s="67"/>
      <c r="D2" s="67"/>
      <c r="E2" s="119"/>
      <c r="F2" s="119"/>
      <c r="G2" s="119"/>
    </row>
    <row r="3" spans="1:7" ht="18.75" customHeight="1">
      <c r="A3" s="120" t="s">
        <v>82</v>
      </c>
      <c r="B3" s="121" t="s">
        <v>4</v>
      </c>
      <c r="C3" s="121" t="s">
        <v>6</v>
      </c>
      <c r="D3" s="121" t="s">
        <v>83</v>
      </c>
      <c r="E3" s="119"/>
      <c r="F3" s="119"/>
      <c r="G3" s="119"/>
    </row>
    <row r="4" spans="1:7" ht="13.5">
      <c r="A4" s="122" t="s">
        <v>84</v>
      </c>
      <c r="B4" s="123" t="s">
        <v>1085</v>
      </c>
      <c r="C4" s="54">
        <v>25817</v>
      </c>
      <c r="D4" s="124">
        <v>1.0813856077741477</v>
      </c>
      <c r="E4" s="119"/>
      <c r="F4" s="119"/>
      <c r="G4" s="119"/>
    </row>
    <row r="5" spans="1:7" ht="13.5">
      <c r="A5" s="125"/>
      <c r="B5" s="27" t="s">
        <v>86</v>
      </c>
      <c r="C5" s="38">
        <v>3523</v>
      </c>
      <c r="D5" s="124">
        <v>1</v>
      </c>
      <c r="E5" s="119"/>
      <c r="F5" s="119"/>
      <c r="G5" s="119"/>
    </row>
    <row r="6" spans="1:7" ht="13.5">
      <c r="A6" s="125"/>
      <c r="B6" s="27" t="s">
        <v>87</v>
      </c>
      <c r="C6" s="30"/>
      <c r="D6" s="124"/>
      <c r="E6" s="119"/>
      <c r="F6" s="119"/>
      <c r="G6" s="119"/>
    </row>
    <row r="7" spans="1:7" ht="13.5">
      <c r="A7" s="125"/>
      <c r="B7" s="27" t="s">
        <v>88</v>
      </c>
      <c r="C7" s="30">
        <v>11711</v>
      </c>
      <c r="D7" s="124"/>
      <c r="E7" s="119"/>
      <c r="F7" s="119"/>
      <c r="G7" s="119"/>
    </row>
    <row r="8" spans="1:7" ht="13.5">
      <c r="A8" s="125"/>
      <c r="B8" s="44" t="s">
        <v>89</v>
      </c>
      <c r="C8" s="30">
        <v>1804</v>
      </c>
      <c r="D8" s="124"/>
      <c r="E8" s="119"/>
      <c r="F8" s="119"/>
      <c r="G8" s="119"/>
    </row>
    <row r="9" spans="1:7" ht="13.5">
      <c r="A9" s="125"/>
      <c r="B9" s="27" t="s">
        <v>90</v>
      </c>
      <c r="C9" s="30">
        <v>8779</v>
      </c>
      <c r="D9" s="124"/>
      <c r="E9" s="119"/>
      <c r="F9" s="119"/>
      <c r="G9" s="119"/>
    </row>
    <row r="10" spans="1:7" ht="13.5">
      <c r="A10" s="125"/>
      <c r="B10" s="27" t="s">
        <v>91</v>
      </c>
      <c r="C10" s="30"/>
      <c r="D10" s="124"/>
      <c r="E10" s="119"/>
      <c r="F10" s="119"/>
      <c r="G10" s="119"/>
    </row>
    <row r="11" spans="1:7" ht="13.5">
      <c r="A11" s="122" t="s">
        <v>92</v>
      </c>
      <c r="B11" s="123" t="s">
        <v>1086</v>
      </c>
      <c r="C11" s="54">
        <v>729697</v>
      </c>
      <c r="D11" s="124">
        <v>0.8470262257670221</v>
      </c>
      <c r="E11" s="119"/>
      <c r="F11" s="119"/>
      <c r="G11" s="119"/>
    </row>
    <row r="12" spans="1:7" ht="13.5">
      <c r="A12" s="125"/>
      <c r="B12" s="27" t="s">
        <v>1087</v>
      </c>
      <c r="C12" s="30">
        <v>22164</v>
      </c>
      <c r="D12" s="124">
        <v>1.0278241513633835</v>
      </c>
      <c r="E12" s="119"/>
      <c r="F12" s="119"/>
      <c r="G12" s="119"/>
    </row>
    <row r="13" spans="1:7" ht="13.5">
      <c r="A13" s="125"/>
      <c r="B13" s="27" t="s">
        <v>1088</v>
      </c>
      <c r="C13" s="30">
        <v>283946</v>
      </c>
      <c r="D13" s="124">
        <v>1.0414036683452104</v>
      </c>
      <c r="E13" s="119"/>
      <c r="F13" s="119"/>
      <c r="G13" s="119"/>
    </row>
    <row r="14" spans="1:7" ht="13.5">
      <c r="A14" s="125"/>
      <c r="B14" s="27" t="s">
        <v>1089</v>
      </c>
      <c r="C14" s="30">
        <v>29325</v>
      </c>
      <c r="D14" s="124">
        <v>1.5670086566207118</v>
      </c>
      <c r="E14" s="119"/>
      <c r="F14" s="119"/>
      <c r="G14" s="119"/>
    </row>
    <row r="15" spans="1:7" ht="13.5">
      <c r="A15" s="125"/>
      <c r="B15" s="27" t="s">
        <v>1090</v>
      </c>
      <c r="C15" s="30">
        <v>20437</v>
      </c>
      <c r="D15" s="124">
        <v>0.9013804966259428</v>
      </c>
      <c r="E15" s="119"/>
      <c r="F15" s="119"/>
      <c r="G15" s="119"/>
    </row>
    <row r="16" spans="1:7" ht="13.5">
      <c r="A16" s="125"/>
      <c r="B16" s="27" t="s">
        <v>1091</v>
      </c>
      <c r="C16" s="30"/>
      <c r="D16" s="124"/>
      <c r="E16" s="119"/>
      <c r="F16" s="119"/>
      <c r="G16" s="119"/>
    </row>
    <row r="17" spans="1:7" ht="13.5">
      <c r="A17" s="125"/>
      <c r="B17" s="27" t="s">
        <v>1092</v>
      </c>
      <c r="C17" s="30">
        <v>5996</v>
      </c>
      <c r="D17" s="124">
        <v>1</v>
      </c>
      <c r="E17" s="119"/>
      <c r="F17" s="119"/>
      <c r="G17" s="119"/>
    </row>
    <row r="18" spans="1:7" ht="13.5">
      <c r="A18" s="125"/>
      <c r="B18" s="27" t="s">
        <v>1093</v>
      </c>
      <c r="C18" s="30"/>
      <c r="D18" s="124">
        <v>0</v>
      </c>
      <c r="E18" s="119"/>
      <c r="F18" s="119"/>
      <c r="G18" s="119"/>
    </row>
    <row r="19" spans="1:7" ht="13.5">
      <c r="A19" s="125"/>
      <c r="B19" s="27" t="s">
        <v>1094</v>
      </c>
      <c r="C19" s="30">
        <v>8410</v>
      </c>
      <c r="D19" s="124">
        <v>0.7809453059708422</v>
      </c>
      <c r="E19" s="119"/>
      <c r="F19" s="119"/>
      <c r="G19" s="119"/>
    </row>
    <row r="20" spans="1:7" ht="13.5">
      <c r="A20" s="125"/>
      <c r="B20" s="27" t="s">
        <v>1095</v>
      </c>
      <c r="C20" s="30">
        <v>85393</v>
      </c>
      <c r="D20" s="124">
        <v>1.0127013116387182</v>
      </c>
      <c r="E20" s="119"/>
      <c r="F20" s="119"/>
      <c r="G20" s="119"/>
    </row>
    <row r="21" spans="1:7" ht="13.5">
      <c r="A21" s="125"/>
      <c r="B21" s="27" t="s">
        <v>1096</v>
      </c>
      <c r="C21" s="30">
        <v>50034</v>
      </c>
      <c r="D21" s="124">
        <v>0.40045460730092924</v>
      </c>
      <c r="E21" s="119"/>
      <c r="F21" s="119"/>
      <c r="G21" s="119"/>
    </row>
    <row r="22" spans="1:7" ht="13.5">
      <c r="A22" s="125"/>
      <c r="B22" s="27" t="s">
        <v>1097</v>
      </c>
      <c r="C22" s="30">
        <v>2420</v>
      </c>
      <c r="D22" s="124"/>
      <c r="E22" s="119"/>
      <c r="F22" s="119"/>
      <c r="G22" s="119"/>
    </row>
    <row r="23" spans="1:7" ht="13.5">
      <c r="A23" s="125"/>
      <c r="B23" s="27" t="s">
        <v>1098</v>
      </c>
      <c r="C23" s="30">
        <v>9655</v>
      </c>
      <c r="D23" s="124">
        <v>0.5301158513149948</v>
      </c>
      <c r="E23" s="119"/>
      <c r="F23" s="119"/>
      <c r="G23" s="119"/>
    </row>
    <row r="24" spans="1:7" ht="13.5">
      <c r="A24" s="125"/>
      <c r="B24" s="31" t="s">
        <v>1099</v>
      </c>
      <c r="C24" s="30">
        <v>1371</v>
      </c>
      <c r="D24" s="124">
        <v>6.497630331753554</v>
      </c>
      <c r="E24" s="119"/>
      <c r="F24" s="119"/>
      <c r="G24" s="119"/>
    </row>
    <row r="25" spans="1:7" ht="13.5">
      <c r="A25" s="125"/>
      <c r="B25" s="27" t="s">
        <v>1100</v>
      </c>
      <c r="C25" s="30">
        <v>17692</v>
      </c>
      <c r="D25" s="124">
        <v>1.247496826963757</v>
      </c>
      <c r="E25" s="119"/>
      <c r="F25" s="119"/>
      <c r="G25" s="119"/>
    </row>
    <row r="26" spans="1:7" ht="13.5">
      <c r="A26" s="125"/>
      <c r="B26" s="33" t="s">
        <v>1101</v>
      </c>
      <c r="C26" s="30">
        <v>86357</v>
      </c>
      <c r="D26" s="124">
        <v>1.4986290434541163</v>
      </c>
      <c r="E26" s="119"/>
      <c r="F26" s="119"/>
      <c r="G26" s="119"/>
    </row>
    <row r="27" spans="1:7" ht="13.5">
      <c r="A27" s="125"/>
      <c r="B27" s="33" t="s">
        <v>1102</v>
      </c>
      <c r="C27" s="30"/>
      <c r="D27" s="124"/>
      <c r="E27" s="119"/>
      <c r="F27" s="119"/>
      <c r="G27" s="119"/>
    </row>
    <row r="28" spans="1:7" ht="13.5">
      <c r="A28" s="125"/>
      <c r="B28" s="33" t="s">
        <v>1103</v>
      </c>
      <c r="C28" s="30">
        <v>10500</v>
      </c>
      <c r="D28" s="124"/>
      <c r="E28" s="119"/>
      <c r="F28" s="119"/>
      <c r="G28" s="119"/>
    </row>
    <row r="29" spans="1:7" ht="13.5">
      <c r="A29" s="125"/>
      <c r="B29" s="33" t="s">
        <v>1104</v>
      </c>
      <c r="C29" s="30">
        <v>37485</v>
      </c>
      <c r="D29" s="124"/>
      <c r="E29" s="119"/>
      <c r="F29" s="119"/>
      <c r="G29" s="119"/>
    </row>
    <row r="30" spans="1:6" ht="13.5">
      <c r="A30" s="125"/>
      <c r="B30" s="33" t="s">
        <v>1105</v>
      </c>
      <c r="C30" s="30">
        <v>43030</v>
      </c>
      <c r="D30" s="124"/>
      <c r="E30" s="119"/>
      <c r="F30" s="119"/>
    </row>
    <row r="31" spans="1:6" ht="13.5">
      <c r="A31" s="125"/>
      <c r="B31" s="33" t="s">
        <v>1106</v>
      </c>
      <c r="C31" s="30">
        <v>15482</v>
      </c>
      <c r="D31" s="124">
        <v>0.37473072733873897</v>
      </c>
      <c r="E31" s="119"/>
      <c r="F31" s="119"/>
    </row>
    <row r="32" spans="1:6" ht="13.5">
      <c r="A32" s="122" t="s">
        <v>131</v>
      </c>
      <c r="B32" s="123" t="s">
        <v>1107</v>
      </c>
      <c r="C32" s="54">
        <v>798377</v>
      </c>
      <c r="D32" s="124">
        <v>1.3122222295271657</v>
      </c>
      <c r="E32" s="119"/>
      <c r="F32" s="119"/>
    </row>
    <row r="33" spans="1:6" ht="13.5">
      <c r="A33" s="125" t="s">
        <v>1108</v>
      </c>
      <c r="B33" s="126" t="s">
        <v>114</v>
      </c>
      <c r="C33" s="30">
        <v>8905</v>
      </c>
      <c r="D33" s="124">
        <v>1.0602452672937255</v>
      </c>
      <c r="E33" s="119"/>
      <c r="F33" s="119"/>
    </row>
    <row r="34" spans="1:6" ht="13.5">
      <c r="A34" s="125"/>
      <c r="B34" s="126" t="s">
        <v>115</v>
      </c>
      <c r="C34" s="30">
        <v>42586</v>
      </c>
      <c r="D34" s="124">
        <v>0.8914426860922716</v>
      </c>
      <c r="E34" s="119"/>
      <c r="F34" s="119"/>
    </row>
    <row r="35" spans="1:6" ht="13.5">
      <c r="A35" s="125"/>
      <c r="B35" s="126" t="s">
        <v>116</v>
      </c>
      <c r="C35" s="30">
        <v>2188</v>
      </c>
      <c r="D35" s="124">
        <v>0.9471861471861471</v>
      </c>
      <c r="E35" s="119"/>
      <c r="F35" s="119"/>
    </row>
    <row r="36" spans="1:6" ht="13.5">
      <c r="A36" s="125"/>
      <c r="B36" s="126" t="s">
        <v>117</v>
      </c>
      <c r="C36" s="30">
        <v>12697</v>
      </c>
      <c r="D36" s="124">
        <v>2.684355179704017</v>
      </c>
      <c r="E36" s="119"/>
      <c r="F36" s="119"/>
    </row>
    <row r="37" spans="1:6" ht="13.5">
      <c r="A37" s="125"/>
      <c r="B37" s="126" t="s">
        <v>118</v>
      </c>
      <c r="C37" s="30">
        <v>106887</v>
      </c>
      <c r="D37" s="124">
        <v>3.9118357487922704</v>
      </c>
      <c r="E37" s="119"/>
      <c r="F37" s="119"/>
    </row>
    <row r="38" spans="1:6" ht="13.5">
      <c r="A38" s="125"/>
      <c r="B38" s="126" t="s">
        <v>119</v>
      </c>
      <c r="C38" s="30">
        <v>43168</v>
      </c>
      <c r="D38" s="124">
        <v>1.2178868669770067</v>
      </c>
      <c r="E38" s="119"/>
      <c r="F38" s="119"/>
    </row>
    <row r="39" spans="1:6" ht="13.5">
      <c r="A39" s="125"/>
      <c r="B39" s="126" t="s">
        <v>120</v>
      </c>
      <c r="C39" s="30">
        <v>73228</v>
      </c>
      <c r="D39" s="124">
        <v>1.1233528157454706</v>
      </c>
      <c r="E39" s="119"/>
      <c r="F39" s="119"/>
    </row>
    <row r="40" spans="1:6" ht="13.5">
      <c r="A40" s="125"/>
      <c r="B40" s="126" t="s">
        <v>121</v>
      </c>
      <c r="C40" s="30">
        <v>13512</v>
      </c>
      <c r="D40" s="124">
        <v>7.030176899063475</v>
      </c>
      <c r="E40" s="119"/>
      <c r="F40" s="119"/>
    </row>
    <row r="41" spans="1:6" ht="13.5">
      <c r="A41" s="125"/>
      <c r="B41" s="126" t="s">
        <v>122</v>
      </c>
      <c r="C41" s="30">
        <v>215866</v>
      </c>
      <c r="D41" s="124">
        <v>1.128835061627682</v>
      </c>
      <c r="E41" s="119"/>
      <c r="F41" s="119"/>
    </row>
    <row r="42" spans="1:6" ht="13.5">
      <c r="A42" s="125"/>
      <c r="B42" s="126" t="s">
        <v>123</v>
      </c>
      <c r="C42" s="30">
        <v>121495</v>
      </c>
      <c r="D42" s="124">
        <v>2.034104036565153</v>
      </c>
      <c r="E42" s="119"/>
      <c r="F42" s="119"/>
    </row>
    <row r="43" spans="1:6" ht="13.5">
      <c r="A43" s="125"/>
      <c r="B43" s="126" t="s">
        <v>124</v>
      </c>
      <c r="C43" s="30">
        <v>7144</v>
      </c>
      <c r="D43" s="124">
        <v>1.2293925314059542</v>
      </c>
      <c r="E43" s="119"/>
      <c r="F43" s="119"/>
    </row>
    <row r="44" spans="1:6" ht="13.5">
      <c r="A44" s="125"/>
      <c r="B44" s="126" t="s">
        <v>125</v>
      </c>
      <c r="C44" s="30">
        <v>2898</v>
      </c>
      <c r="D44" s="124">
        <v>0.30134137464905897</v>
      </c>
      <c r="E44" s="119"/>
      <c r="F44" s="119"/>
    </row>
    <row r="45" spans="1:6" ht="13.5">
      <c r="A45" s="125"/>
      <c r="B45" s="126" t="s">
        <v>126</v>
      </c>
      <c r="C45" s="30">
        <v>30</v>
      </c>
      <c r="D45" s="124">
        <v>1.6666666666666667</v>
      </c>
      <c r="E45" s="119"/>
      <c r="F45" s="119"/>
    </row>
    <row r="46" spans="1:6" ht="13.5">
      <c r="A46" s="125"/>
      <c r="B46" s="126" t="s">
        <v>127</v>
      </c>
      <c r="C46" s="30">
        <v>7126</v>
      </c>
      <c r="D46" s="124">
        <v>0.39547144680614904</v>
      </c>
      <c r="E46" s="119"/>
      <c r="F46" s="119"/>
    </row>
    <row r="47" spans="1:6" ht="13.5">
      <c r="A47" s="125"/>
      <c r="B47" s="126" t="s">
        <v>128</v>
      </c>
      <c r="C47" s="30">
        <v>122048</v>
      </c>
      <c r="D47" s="124">
        <v>1.0498752688172044</v>
      </c>
      <c r="E47" s="119"/>
      <c r="F47" s="119"/>
    </row>
    <row r="48" spans="1:6" ht="13.5">
      <c r="A48" s="125"/>
      <c r="B48" s="126" t="s">
        <v>129</v>
      </c>
      <c r="C48" s="30">
        <v>680</v>
      </c>
      <c r="D48" s="124">
        <v>0.3601694915254237</v>
      </c>
      <c r="E48" s="119"/>
      <c r="F48" s="119"/>
    </row>
    <row r="49" spans="1:6" ht="13.5">
      <c r="A49" s="125"/>
      <c r="B49" s="126" t="s">
        <v>1109</v>
      </c>
      <c r="C49" s="30">
        <v>7819</v>
      </c>
      <c r="D49" s="124">
        <v>1.1144526795895098</v>
      </c>
      <c r="E49" s="119"/>
      <c r="F49" s="119"/>
    </row>
    <row r="50" spans="1:6" ht="13.5">
      <c r="A50" s="122" t="s">
        <v>133</v>
      </c>
      <c r="B50" s="127" t="s">
        <v>1110</v>
      </c>
      <c r="C50" s="128">
        <f>C32+C11+C4</f>
        <v>1553891</v>
      </c>
      <c r="D50" s="124">
        <v>1.0402471329273362</v>
      </c>
      <c r="E50" s="119"/>
      <c r="F50" s="119"/>
    </row>
    <row r="51" spans="2:6" ht="13.5">
      <c r="B51" s="119"/>
      <c r="C51" s="119"/>
      <c r="D51" s="119"/>
      <c r="E51" s="119"/>
      <c r="F51" s="119"/>
    </row>
    <row r="52" spans="2:6" ht="13.5">
      <c r="B52" s="119"/>
      <c r="C52" s="119"/>
      <c r="D52" s="119"/>
      <c r="E52" s="119"/>
      <c r="F52" s="119"/>
    </row>
    <row r="53" spans="2:6" ht="13.5">
      <c r="B53" s="119"/>
      <c r="C53" s="119"/>
      <c r="D53" s="119"/>
      <c r="E53" s="119"/>
      <c r="F53" s="119"/>
    </row>
    <row r="54" spans="2:6" ht="13.5">
      <c r="B54" s="119"/>
      <c r="C54" s="119"/>
      <c r="D54" s="119"/>
      <c r="E54" s="119"/>
      <c r="F54" s="119"/>
    </row>
    <row r="55" spans="2:6" ht="13.5">
      <c r="B55" s="119"/>
      <c r="C55" s="119"/>
      <c r="D55" s="119"/>
      <c r="E55" s="119"/>
      <c r="F55" s="119"/>
    </row>
    <row r="56" spans="2:7" ht="13.5">
      <c r="B56" s="119"/>
      <c r="C56" s="119"/>
      <c r="D56" s="119"/>
      <c r="E56" s="119"/>
      <c r="F56" s="119"/>
      <c r="G56" s="119"/>
    </row>
    <row r="57" spans="2:7" ht="13.5">
      <c r="B57" s="119"/>
      <c r="C57" s="119"/>
      <c r="D57" s="119"/>
      <c r="E57" s="119"/>
      <c r="F57" s="119"/>
      <c r="G57" s="119"/>
    </row>
    <row r="58" spans="2:7" ht="13.5">
      <c r="B58" s="119"/>
      <c r="C58" s="119"/>
      <c r="D58" s="119"/>
      <c r="E58" s="119"/>
      <c r="F58" s="119"/>
      <c r="G58" s="119"/>
    </row>
    <row r="59" spans="2:7" ht="13.5">
      <c r="B59" s="119"/>
      <c r="C59" s="119"/>
      <c r="D59" s="119"/>
      <c r="E59" s="119"/>
      <c r="F59" s="119"/>
      <c r="G59" s="119"/>
    </row>
    <row r="60" spans="2:7" ht="13.5">
      <c r="B60" s="119"/>
      <c r="C60" s="119"/>
      <c r="D60" s="119"/>
      <c r="E60" s="119"/>
      <c r="F60" s="119"/>
      <c r="G60" s="119"/>
    </row>
    <row r="61" spans="2:7" ht="13.5">
      <c r="B61" s="119"/>
      <c r="C61" s="119"/>
      <c r="D61" s="119"/>
      <c r="E61" s="119"/>
      <c r="F61" s="119"/>
      <c r="G61" s="119"/>
    </row>
    <row r="62" spans="2:7" ht="13.5">
      <c r="B62" s="119"/>
      <c r="C62" s="119"/>
      <c r="D62" s="119"/>
      <c r="E62" s="119"/>
      <c r="F62" s="119"/>
      <c r="G62" s="119"/>
    </row>
    <row r="63" spans="2:7" ht="13.5">
      <c r="B63" s="119"/>
      <c r="C63" s="119"/>
      <c r="D63" s="119"/>
      <c r="E63" s="119"/>
      <c r="F63" s="119"/>
      <c r="G63" s="119"/>
    </row>
    <row r="64" spans="2:7" ht="13.5">
      <c r="B64" s="119"/>
      <c r="C64" s="119"/>
      <c r="D64" s="119"/>
      <c r="E64" s="119"/>
      <c r="F64" s="119"/>
      <c r="G64" s="119"/>
    </row>
    <row r="65" spans="2:7" ht="13.5">
      <c r="B65" s="119"/>
      <c r="C65" s="119"/>
      <c r="D65" s="119"/>
      <c r="E65" s="119"/>
      <c r="F65" s="119"/>
      <c r="G65" s="119"/>
    </row>
    <row r="66" spans="2:7" ht="13.5">
      <c r="B66" s="119"/>
      <c r="C66" s="119"/>
      <c r="D66" s="119"/>
      <c r="E66" s="119"/>
      <c r="F66" s="119"/>
      <c r="G66" s="119"/>
    </row>
    <row r="67" spans="2:7" ht="13.5">
      <c r="B67" s="119"/>
      <c r="C67" s="119"/>
      <c r="D67" s="119"/>
      <c r="E67" s="119"/>
      <c r="F67" s="119"/>
      <c r="G67" s="119"/>
    </row>
    <row r="68" spans="2:7" ht="13.5">
      <c r="B68" s="119"/>
      <c r="C68" s="119"/>
      <c r="D68" s="119"/>
      <c r="E68" s="119"/>
      <c r="F68" s="119"/>
      <c r="G68" s="119"/>
    </row>
    <row r="69" spans="2:7" ht="13.5">
      <c r="B69" s="119"/>
      <c r="C69" s="119"/>
      <c r="D69" s="119"/>
      <c r="E69" s="119"/>
      <c r="F69" s="119"/>
      <c r="G69" s="119"/>
    </row>
  </sheetData>
  <sheetProtection/>
  <mergeCells count="2">
    <mergeCell ref="B1:D1"/>
    <mergeCell ref="B2:D2"/>
  </mergeCells>
  <printOptions/>
  <pageMargins left="0.84" right="0.42" top="0.75" bottom="0.75" header="0.31" footer="0.31"/>
  <pageSetup horizontalDpi="600" verticalDpi="600" orientation="portrait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SheetLayoutView="112" workbookViewId="0" topLeftCell="A1">
      <selection activeCell="E24" sqref="E24"/>
    </sheetView>
  </sheetViews>
  <sheetFormatPr defaultColWidth="9.00390625" defaultRowHeight="13.5"/>
  <cols>
    <col min="1" max="1" width="12.25390625" style="0" customWidth="1"/>
    <col min="2" max="2" width="22.625" style="0" customWidth="1"/>
    <col min="3" max="3" width="12.25390625" style="0" customWidth="1"/>
    <col min="4" max="4" width="8.00390625" style="0" customWidth="1"/>
    <col min="5" max="5" width="14.00390625" style="0" customWidth="1"/>
    <col min="6" max="6" width="19.125" style="0" customWidth="1"/>
    <col min="7" max="7" width="17.00390625" style="0" customWidth="1"/>
    <col min="8" max="8" width="9.375" style="0" bestFit="1" customWidth="1"/>
  </cols>
  <sheetData>
    <row r="1" spans="1:7" ht="36" customHeight="1">
      <c r="A1" s="114"/>
      <c r="B1" s="66" t="s">
        <v>1111</v>
      </c>
      <c r="C1" s="66"/>
      <c r="D1" s="66"/>
      <c r="E1" s="66"/>
      <c r="F1" s="66"/>
      <c r="G1" s="66"/>
    </row>
    <row r="2" spans="1:7" ht="15" customHeight="1">
      <c r="A2" s="101"/>
      <c r="B2" s="102" t="s">
        <v>1112</v>
      </c>
      <c r="C2" s="102"/>
      <c r="D2" s="102"/>
      <c r="E2" s="101"/>
      <c r="G2" s="113" t="s">
        <v>1113</v>
      </c>
    </row>
    <row r="3" spans="2:7" ht="13.5">
      <c r="B3" s="115" t="s">
        <v>1114</v>
      </c>
      <c r="C3" s="116" t="s">
        <v>6</v>
      </c>
      <c r="D3" s="117" t="s">
        <v>10</v>
      </c>
      <c r="E3" s="116" t="s">
        <v>1072</v>
      </c>
      <c r="F3" s="116" t="s">
        <v>1115</v>
      </c>
      <c r="G3" s="116" t="s">
        <v>1116</v>
      </c>
    </row>
    <row r="4" spans="2:7" ht="14.25">
      <c r="B4" s="110" t="s">
        <v>1117</v>
      </c>
      <c r="C4" s="30">
        <v>3104</v>
      </c>
      <c r="D4" s="30"/>
      <c r="E4" s="30">
        <v>1738</v>
      </c>
      <c r="F4" s="30"/>
      <c r="G4" s="30">
        <v>1366</v>
      </c>
    </row>
    <row r="5" spans="2:7" ht="14.25">
      <c r="B5" s="110" t="s">
        <v>1118</v>
      </c>
      <c r="C5" s="30">
        <v>10703</v>
      </c>
      <c r="D5" s="30"/>
      <c r="E5" s="30"/>
      <c r="F5" s="30">
        <v>5635</v>
      </c>
      <c r="G5" s="30">
        <v>5068</v>
      </c>
    </row>
    <row r="6" spans="2:7" ht="14.25">
      <c r="B6" s="110" t="s">
        <v>1119</v>
      </c>
      <c r="C6" s="30">
        <v>247309</v>
      </c>
      <c r="D6" s="30"/>
      <c r="E6" s="30">
        <v>1551</v>
      </c>
      <c r="F6" s="30">
        <v>113757</v>
      </c>
      <c r="G6" s="30">
        <v>132001</v>
      </c>
    </row>
    <row r="7" spans="2:7" ht="14.25">
      <c r="B7" s="110" t="s">
        <v>1120</v>
      </c>
      <c r="C7" s="30">
        <v>222600</v>
      </c>
      <c r="D7" s="30"/>
      <c r="E7" s="30">
        <v>3138</v>
      </c>
      <c r="F7" s="30">
        <v>94265</v>
      </c>
      <c r="G7" s="30">
        <v>125197</v>
      </c>
    </row>
    <row r="8" spans="2:7" ht="14.25">
      <c r="B8" s="110" t="s">
        <v>1121</v>
      </c>
      <c r="C8" s="30">
        <v>203519</v>
      </c>
      <c r="D8" s="30"/>
      <c r="E8" s="30">
        <v>6139</v>
      </c>
      <c r="F8" s="30">
        <v>92452</v>
      </c>
      <c r="G8" s="30">
        <v>104928</v>
      </c>
    </row>
    <row r="9" spans="2:7" ht="14.25">
      <c r="B9" s="110" t="s">
        <v>1122</v>
      </c>
      <c r="C9" s="30">
        <v>190300</v>
      </c>
      <c r="D9" s="30"/>
      <c r="E9" s="30">
        <v>2431</v>
      </c>
      <c r="F9" s="30">
        <v>93054</v>
      </c>
      <c r="G9" s="30">
        <v>94815</v>
      </c>
    </row>
    <row r="10" spans="2:7" ht="14.25">
      <c r="B10" s="110" t="s">
        <v>1123</v>
      </c>
      <c r="C10" s="30">
        <v>149940</v>
      </c>
      <c r="D10" s="30"/>
      <c r="E10" s="30">
        <v>1277</v>
      </c>
      <c r="F10" s="30">
        <v>72496</v>
      </c>
      <c r="G10" s="30">
        <v>76167</v>
      </c>
    </row>
    <row r="11" spans="2:7" ht="14.25">
      <c r="B11" s="110" t="s">
        <v>1124</v>
      </c>
      <c r="C11" s="30">
        <v>147276</v>
      </c>
      <c r="D11" s="30"/>
      <c r="E11" s="30">
        <v>2504</v>
      </c>
      <c r="F11" s="30">
        <v>71862</v>
      </c>
      <c r="G11" s="30">
        <v>72910</v>
      </c>
    </row>
    <row r="12" spans="2:7" ht="14.25">
      <c r="B12" s="110" t="s">
        <v>1125</v>
      </c>
      <c r="C12" s="30">
        <v>215400</v>
      </c>
      <c r="D12" s="30"/>
      <c r="E12" s="30">
        <v>4100</v>
      </c>
      <c r="F12" s="30">
        <v>104544</v>
      </c>
      <c r="G12" s="30">
        <v>106756</v>
      </c>
    </row>
    <row r="13" spans="2:7" ht="14.25">
      <c r="B13" s="110" t="s">
        <v>1126</v>
      </c>
      <c r="C13" s="30">
        <v>163740</v>
      </c>
      <c r="D13" s="30"/>
      <c r="E13" s="30">
        <v>2939</v>
      </c>
      <c r="F13" s="30">
        <v>81632</v>
      </c>
      <c r="G13" s="30">
        <v>79169</v>
      </c>
    </row>
    <row r="14" spans="2:7" ht="13.5">
      <c r="B14" s="115" t="s">
        <v>1127</v>
      </c>
      <c r="C14" s="30">
        <v>1553891</v>
      </c>
      <c r="D14" s="30"/>
      <c r="E14" s="30">
        <v>25817</v>
      </c>
      <c r="F14" s="30">
        <v>729697</v>
      </c>
      <c r="G14" s="30">
        <v>798377</v>
      </c>
    </row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</sheetData>
  <sheetProtection/>
  <mergeCells count="2">
    <mergeCell ref="B1:G1"/>
    <mergeCell ref="B2:C2"/>
  </mergeCells>
  <printOptions/>
  <pageMargins left="0.7" right="0.7" top="0.75" bottom="0.75" header="0.3" footer="0.3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4"/>
  <sheetViews>
    <sheetView zoomScaleSheetLayoutView="100" workbookViewId="0" topLeftCell="D1">
      <selection activeCell="H38" sqref="H38"/>
    </sheetView>
  </sheetViews>
  <sheetFormatPr defaultColWidth="9.00390625" defaultRowHeight="13.5"/>
  <cols>
    <col min="1" max="1" width="18.50390625" style="18" customWidth="1"/>
    <col min="2" max="2" width="9.25390625" style="0" customWidth="1"/>
    <col min="3" max="3" width="7.875" style="0" customWidth="1"/>
    <col min="4" max="4" width="14.125" style="0" customWidth="1"/>
    <col min="5" max="5" width="8.875" style="0" customWidth="1"/>
    <col min="6" max="6" width="11.50390625" style="0" customWidth="1"/>
    <col min="7" max="7" width="17.00390625" style="0" customWidth="1"/>
    <col min="8" max="8" width="15.625" style="0" customWidth="1"/>
    <col min="9" max="9" width="19.125" style="0" customWidth="1"/>
    <col min="10" max="10" width="11.00390625" style="0" customWidth="1"/>
    <col min="11" max="11" width="10.75390625" style="0" customWidth="1"/>
    <col min="12" max="12" width="9.75390625" style="0" customWidth="1"/>
    <col min="13" max="13" width="11.50390625" style="0" customWidth="1"/>
    <col min="14" max="14" width="15.50390625" style="0" customWidth="1"/>
    <col min="15" max="15" width="14.25390625" style="0" customWidth="1"/>
    <col min="16" max="16" width="8.125" style="0" customWidth="1"/>
    <col min="17" max="17" width="15.625" style="0" customWidth="1"/>
    <col min="18" max="18" width="11.00390625" style="0" customWidth="1"/>
    <col min="19" max="19" width="13.875" style="0" customWidth="1"/>
    <col min="20" max="20" width="11.50390625" style="0" customWidth="1"/>
  </cols>
  <sheetData>
    <row r="1" spans="1:20" ht="36" customHeight="1">
      <c r="A1" s="22" t="s">
        <v>1128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ht="15" customHeight="1">
      <c r="A2" s="102"/>
      <c r="B2" s="102"/>
      <c r="C2" s="108"/>
      <c r="T2" s="113" t="s">
        <v>1079</v>
      </c>
    </row>
    <row r="3" spans="1:20" ht="13.5">
      <c r="A3" s="24" t="s">
        <v>1114</v>
      </c>
      <c r="B3" s="89" t="s">
        <v>1129</v>
      </c>
      <c r="C3" s="89" t="s">
        <v>10</v>
      </c>
      <c r="D3" s="109" t="s">
        <v>114</v>
      </c>
      <c r="E3" s="109" t="s">
        <v>115</v>
      </c>
      <c r="F3" s="109" t="s">
        <v>116</v>
      </c>
      <c r="G3" s="109" t="s">
        <v>117</v>
      </c>
      <c r="H3" s="109" t="s">
        <v>118</v>
      </c>
      <c r="I3" s="109" t="s">
        <v>119</v>
      </c>
      <c r="J3" s="109" t="s">
        <v>120</v>
      </c>
      <c r="K3" s="109" t="s">
        <v>121</v>
      </c>
      <c r="L3" s="109" t="s">
        <v>122</v>
      </c>
      <c r="M3" s="109" t="s">
        <v>123</v>
      </c>
      <c r="N3" s="109" t="s">
        <v>124</v>
      </c>
      <c r="O3" s="109" t="s">
        <v>125</v>
      </c>
      <c r="P3" s="109" t="s">
        <v>126</v>
      </c>
      <c r="Q3" s="109" t="s">
        <v>127</v>
      </c>
      <c r="R3" s="109" t="s">
        <v>128</v>
      </c>
      <c r="S3" s="109" t="s">
        <v>129</v>
      </c>
      <c r="T3" s="109" t="s">
        <v>1109</v>
      </c>
    </row>
    <row r="4" spans="1:20" ht="14.25">
      <c r="A4" s="110" t="s">
        <v>1117</v>
      </c>
      <c r="B4" s="30">
        <v>1366</v>
      </c>
      <c r="C4" s="30"/>
      <c r="D4" s="30">
        <v>16</v>
      </c>
      <c r="E4" s="30"/>
      <c r="F4" s="30">
        <v>340</v>
      </c>
      <c r="G4" s="30"/>
      <c r="H4" s="30"/>
      <c r="I4" s="30"/>
      <c r="J4" s="30"/>
      <c r="K4" s="30"/>
      <c r="L4" s="30"/>
      <c r="M4" s="30">
        <v>300</v>
      </c>
      <c r="N4" s="30">
        <v>710</v>
      </c>
      <c r="O4" s="30"/>
      <c r="P4" s="30"/>
      <c r="Q4" s="30"/>
      <c r="R4" s="30"/>
      <c r="S4" s="30"/>
      <c r="T4" s="30"/>
    </row>
    <row r="5" spans="1:20" ht="14.25">
      <c r="A5" s="110" t="s">
        <v>1118</v>
      </c>
      <c r="B5" s="30">
        <f>SUM(D5:T5)</f>
        <v>5068</v>
      </c>
      <c r="C5" s="30"/>
      <c r="D5" s="30">
        <v>195</v>
      </c>
      <c r="E5" s="30"/>
      <c r="F5" s="30"/>
      <c r="G5" s="30"/>
      <c r="H5" s="30"/>
      <c r="I5" s="30">
        <v>20</v>
      </c>
      <c r="J5" s="30"/>
      <c r="K5" s="30">
        <v>280</v>
      </c>
      <c r="L5" s="30"/>
      <c r="M5" s="30">
        <v>4551</v>
      </c>
      <c r="N5" s="30"/>
      <c r="O5" s="30">
        <v>22</v>
      </c>
      <c r="P5" s="30"/>
      <c r="Q5" s="30"/>
      <c r="R5" s="30"/>
      <c r="S5" s="30"/>
      <c r="T5" s="30"/>
    </row>
    <row r="6" spans="1:20" ht="14.25">
      <c r="A6" s="110" t="s">
        <v>1119</v>
      </c>
      <c r="B6" s="30">
        <v>132001</v>
      </c>
      <c r="C6" s="30"/>
      <c r="D6" s="30">
        <v>1196</v>
      </c>
      <c r="E6" s="111">
        <v>9306</v>
      </c>
      <c r="F6" s="112">
        <v>387</v>
      </c>
      <c r="G6" s="112">
        <v>2944</v>
      </c>
      <c r="H6" s="112">
        <v>14729</v>
      </c>
      <c r="I6" s="112">
        <v>6029</v>
      </c>
      <c r="J6" s="112">
        <v>16192</v>
      </c>
      <c r="K6" s="112">
        <v>2671</v>
      </c>
      <c r="L6" s="112">
        <v>36796</v>
      </c>
      <c r="M6" s="112">
        <v>24196</v>
      </c>
      <c r="N6" s="112">
        <v>915</v>
      </c>
      <c r="O6" s="112">
        <v>236</v>
      </c>
      <c r="P6" s="112">
        <v>0</v>
      </c>
      <c r="Q6" s="112">
        <v>580</v>
      </c>
      <c r="R6" s="112">
        <v>14280</v>
      </c>
      <c r="S6" s="112">
        <v>96</v>
      </c>
      <c r="T6" s="112">
        <v>483</v>
      </c>
    </row>
    <row r="7" spans="1:20" ht="14.25">
      <c r="A7" s="110" t="s">
        <v>1120</v>
      </c>
      <c r="B7" s="30">
        <v>125197</v>
      </c>
      <c r="C7" s="30"/>
      <c r="D7" s="30">
        <v>1222</v>
      </c>
      <c r="E7" s="111">
        <v>5823</v>
      </c>
      <c r="F7" s="112">
        <v>223</v>
      </c>
      <c r="G7" s="112">
        <v>218</v>
      </c>
      <c r="H7" s="112">
        <v>14255</v>
      </c>
      <c r="I7" s="112">
        <v>7416</v>
      </c>
      <c r="J7" s="112">
        <v>11013</v>
      </c>
      <c r="K7" s="112">
        <v>448</v>
      </c>
      <c r="L7" s="112">
        <v>34998</v>
      </c>
      <c r="M7" s="112">
        <v>31620</v>
      </c>
      <c r="N7" s="112">
        <v>1674</v>
      </c>
      <c r="O7" s="112">
        <v>136</v>
      </c>
      <c r="P7" s="112">
        <v>0</v>
      </c>
      <c r="Q7" s="112">
        <v>592</v>
      </c>
      <c r="R7" s="112">
        <v>14518</v>
      </c>
      <c r="S7" s="112">
        <v>50</v>
      </c>
      <c r="T7" s="112">
        <v>170</v>
      </c>
    </row>
    <row r="8" spans="1:20" ht="14.25">
      <c r="A8" s="110" t="s">
        <v>1121</v>
      </c>
      <c r="B8" s="30">
        <v>104928</v>
      </c>
      <c r="C8" s="30"/>
      <c r="D8" s="30">
        <v>1490</v>
      </c>
      <c r="E8" s="111">
        <v>4425</v>
      </c>
      <c r="F8" s="112">
        <v>226</v>
      </c>
      <c r="G8" s="112">
        <v>5365</v>
      </c>
      <c r="H8" s="112">
        <v>16240</v>
      </c>
      <c r="I8" s="112">
        <v>10587</v>
      </c>
      <c r="J8" s="112">
        <v>8528</v>
      </c>
      <c r="K8" s="112">
        <v>4677</v>
      </c>
      <c r="L8" s="112">
        <v>23683</v>
      </c>
      <c r="M8" s="112">
        <v>6530</v>
      </c>
      <c r="N8" s="112">
        <v>535</v>
      </c>
      <c r="O8" s="112">
        <v>383</v>
      </c>
      <c r="P8" s="112">
        <v>20</v>
      </c>
      <c r="Q8" s="112">
        <v>1058</v>
      </c>
      <c r="R8" s="112">
        <v>20623</v>
      </c>
      <c r="S8" s="112">
        <v>50</v>
      </c>
      <c r="T8" s="112">
        <v>0</v>
      </c>
    </row>
    <row r="9" spans="1:20" ht="14.25">
      <c r="A9" s="110" t="s">
        <v>1122</v>
      </c>
      <c r="B9" s="30">
        <v>94815</v>
      </c>
      <c r="C9" s="30"/>
      <c r="D9" s="30">
        <v>999</v>
      </c>
      <c r="E9" s="111">
        <v>6885</v>
      </c>
      <c r="F9" s="112">
        <v>171</v>
      </c>
      <c r="G9" s="112">
        <v>218</v>
      </c>
      <c r="H9" s="112">
        <v>12022</v>
      </c>
      <c r="I9" s="112">
        <v>5075</v>
      </c>
      <c r="J9" s="112">
        <v>5576</v>
      </c>
      <c r="K9" s="112">
        <v>1000</v>
      </c>
      <c r="L9" s="112">
        <v>29044</v>
      </c>
      <c r="M9" s="112">
        <v>11467</v>
      </c>
      <c r="N9" s="112">
        <v>445</v>
      </c>
      <c r="O9" s="112">
        <v>122</v>
      </c>
      <c r="P9" s="112">
        <v>0</v>
      </c>
      <c r="Q9" s="112">
        <v>674</v>
      </c>
      <c r="R9" s="112">
        <v>18234</v>
      </c>
      <c r="S9" s="112">
        <v>95</v>
      </c>
      <c r="T9" s="112">
        <v>0</v>
      </c>
    </row>
    <row r="10" spans="1:20" ht="14.25">
      <c r="A10" s="110" t="s">
        <v>1123</v>
      </c>
      <c r="B10" s="30">
        <v>76167</v>
      </c>
      <c r="C10" s="30"/>
      <c r="D10" s="30">
        <v>746</v>
      </c>
      <c r="E10" s="111">
        <v>3498</v>
      </c>
      <c r="F10" s="112">
        <v>121</v>
      </c>
      <c r="G10" s="112">
        <v>807</v>
      </c>
      <c r="H10" s="112">
        <v>13122</v>
      </c>
      <c r="I10" s="112">
        <v>3287</v>
      </c>
      <c r="J10" s="112">
        <v>7851</v>
      </c>
      <c r="K10" s="112">
        <v>308</v>
      </c>
      <c r="L10" s="112">
        <v>20348</v>
      </c>
      <c r="M10" s="112">
        <v>10536</v>
      </c>
      <c r="N10" s="112">
        <v>770</v>
      </c>
      <c r="O10" s="112">
        <v>405</v>
      </c>
      <c r="P10" s="112">
        <v>0</v>
      </c>
      <c r="Q10" s="112">
        <v>382</v>
      </c>
      <c r="R10" s="112">
        <v>10277</v>
      </c>
      <c r="S10" s="112">
        <v>50</v>
      </c>
      <c r="T10" s="112">
        <v>2091</v>
      </c>
    </row>
    <row r="11" spans="1:20" ht="14.25">
      <c r="A11" s="110" t="s">
        <v>1124</v>
      </c>
      <c r="B11" s="30">
        <v>72910</v>
      </c>
      <c r="C11" s="30"/>
      <c r="D11" s="30">
        <v>828</v>
      </c>
      <c r="E11" s="111">
        <v>2826</v>
      </c>
      <c r="F11" s="112">
        <v>157</v>
      </c>
      <c r="G11" s="112">
        <v>1002</v>
      </c>
      <c r="H11" s="112">
        <v>10440</v>
      </c>
      <c r="I11" s="112">
        <v>3056</v>
      </c>
      <c r="J11" s="112">
        <v>8420</v>
      </c>
      <c r="K11" s="112">
        <v>1740</v>
      </c>
      <c r="L11" s="112">
        <v>21914</v>
      </c>
      <c r="M11" s="112">
        <v>5796</v>
      </c>
      <c r="N11" s="112">
        <v>585</v>
      </c>
      <c r="O11" s="112">
        <v>387</v>
      </c>
      <c r="P11" s="112">
        <v>0</v>
      </c>
      <c r="Q11" s="112">
        <v>472</v>
      </c>
      <c r="R11" s="112">
        <v>12594</v>
      </c>
      <c r="S11" s="112">
        <v>82</v>
      </c>
      <c r="T11" s="112">
        <v>1693</v>
      </c>
    </row>
    <row r="12" spans="1:20" ht="14.25">
      <c r="A12" s="110" t="s">
        <v>1125</v>
      </c>
      <c r="B12" s="30">
        <v>106756</v>
      </c>
      <c r="C12" s="30"/>
      <c r="D12" s="30">
        <v>1499</v>
      </c>
      <c r="E12" s="111">
        <v>5682</v>
      </c>
      <c r="F12" s="112">
        <v>334</v>
      </c>
      <c r="G12" s="112">
        <v>1151</v>
      </c>
      <c r="H12" s="112">
        <v>13918</v>
      </c>
      <c r="I12" s="112">
        <v>4106</v>
      </c>
      <c r="J12" s="112">
        <v>12591</v>
      </c>
      <c r="K12" s="112">
        <v>844</v>
      </c>
      <c r="L12" s="112">
        <v>27694</v>
      </c>
      <c r="M12" s="112">
        <v>15723</v>
      </c>
      <c r="N12" s="112">
        <v>820</v>
      </c>
      <c r="O12" s="112">
        <v>365</v>
      </c>
      <c r="P12" s="112">
        <v>5</v>
      </c>
      <c r="Q12" s="112">
        <v>1192</v>
      </c>
      <c r="R12" s="112">
        <v>17686</v>
      </c>
      <c r="S12" s="112">
        <v>50</v>
      </c>
      <c r="T12" s="112">
        <v>1876</v>
      </c>
    </row>
    <row r="13" spans="1:20" ht="14.25">
      <c r="A13" s="110" t="s">
        <v>1126</v>
      </c>
      <c r="B13" s="30">
        <v>79169</v>
      </c>
      <c r="C13" s="30"/>
      <c r="D13" s="30">
        <v>705</v>
      </c>
      <c r="E13" s="111">
        <v>4141</v>
      </c>
      <c r="F13" s="112">
        <v>229</v>
      </c>
      <c r="G13" s="112">
        <v>992</v>
      </c>
      <c r="H13" s="112">
        <v>12162</v>
      </c>
      <c r="I13" s="112">
        <v>3601</v>
      </c>
      <c r="J13" s="112">
        <v>3507</v>
      </c>
      <c r="K13" s="112">
        <v>1545</v>
      </c>
      <c r="L13" s="112">
        <v>20930</v>
      </c>
      <c r="M13" s="112">
        <v>10776</v>
      </c>
      <c r="N13" s="112">
        <v>690</v>
      </c>
      <c r="O13" s="112">
        <v>842</v>
      </c>
      <c r="P13" s="112">
        <v>5</v>
      </c>
      <c r="Q13" s="112">
        <v>2176</v>
      </c>
      <c r="R13" s="112">
        <v>13842</v>
      </c>
      <c r="S13" s="112">
        <v>207</v>
      </c>
      <c r="T13" s="112">
        <v>1506</v>
      </c>
    </row>
    <row r="14" spans="1:20" ht="13.5">
      <c r="A14" s="24" t="s">
        <v>1127</v>
      </c>
      <c r="B14" s="30">
        <f>SUM(B4:B13)</f>
        <v>798377</v>
      </c>
      <c r="C14" s="30"/>
      <c r="D14" s="30">
        <f aca="true" t="shared" si="0" ref="D14:T14">SUM(D4:D13)</f>
        <v>8896</v>
      </c>
      <c r="E14" s="30">
        <f t="shared" si="0"/>
        <v>42586</v>
      </c>
      <c r="F14" s="30">
        <f t="shared" si="0"/>
        <v>2188</v>
      </c>
      <c r="G14" s="30">
        <f t="shared" si="0"/>
        <v>12697</v>
      </c>
      <c r="H14" s="30">
        <f t="shared" si="0"/>
        <v>106888</v>
      </c>
      <c r="I14" s="30">
        <f t="shared" si="0"/>
        <v>43177</v>
      </c>
      <c r="J14" s="30">
        <f t="shared" si="0"/>
        <v>73678</v>
      </c>
      <c r="K14" s="30">
        <f t="shared" si="0"/>
        <v>13513</v>
      </c>
      <c r="L14" s="30">
        <f t="shared" si="0"/>
        <v>215407</v>
      </c>
      <c r="M14" s="30">
        <f t="shared" si="0"/>
        <v>121495</v>
      </c>
      <c r="N14" s="30">
        <f t="shared" si="0"/>
        <v>7144</v>
      </c>
      <c r="O14" s="30">
        <f t="shared" si="0"/>
        <v>2898</v>
      </c>
      <c r="P14" s="30">
        <f t="shared" si="0"/>
        <v>30</v>
      </c>
      <c r="Q14" s="30">
        <f t="shared" si="0"/>
        <v>7126</v>
      </c>
      <c r="R14" s="30">
        <f t="shared" si="0"/>
        <v>122054</v>
      </c>
      <c r="S14" s="30">
        <f t="shared" si="0"/>
        <v>680</v>
      </c>
      <c r="T14" s="30">
        <f t="shared" si="0"/>
        <v>7819</v>
      </c>
    </row>
  </sheetData>
  <sheetProtection/>
  <mergeCells count="1">
    <mergeCell ref="A1:T1"/>
  </mergeCells>
  <printOptions/>
  <pageMargins left="0.75" right="0.75" top="1" bottom="1" header="0.51" footer="0.51"/>
  <pageSetup orientation="landscape" paperSize="9" scale="5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5"/>
  <sheetViews>
    <sheetView workbookViewId="0" topLeftCell="A1">
      <selection activeCell="J41" sqref="J41"/>
    </sheetView>
  </sheetViews>
  <sheetFormatPr defaultColWidth="9.00390625" defaultRowHeight="13.5"/>
  <cols>
    <col min="2" max="2" width="53.75390625" style="0" bestFit="1" customWidth="1"/>
    <col min="3" max="3" width="19.00390625" style="18" customWidth="1"/>
    <col min="4" max="4" width="16.625" style="0" customWidth="1"/>
  </cols>
  <sheetData>
    <row r="1" spans="1:4" ht="48" customHeight="1">
      <c r="A1" s="100" t="s">
        <v>1130</v>
      </c>
      <c r="B1" s="66"/>
      <c r="C1" s="22"/>
      <c r="D1" s="66"/>
    </row>
    <row r="2" spans="1:4" ht="15" customHeight="1">
      <c r="A2" s="101"/>
      <c r="B2" s="102" t="s">
        <v>1131</v>
      </c>
      <c r="C2" s="102"/>
      <c r="D2" s="101"/>
    </row>
    <row r="3" spans="2:3" ht="13.5">
      <c r="B3" s="103" t="s">
        <v>1132</v>
      </c>
      <c r="C3" s="104" t="s">
        <v>6</v>
      </c>
    </row>
    <row r="4" spans="2:3" ht="13.5">
      <c r="B4" s="79" t="s">
        <v>1133</v>
      </c>
      <c r="C4" s="105">
        <f>SUM(C5:C13)</f>
        <v>79121</v>
      </c>
    </row>
    <row r="5" spans="2:3" ht="13.5">
      <c r="B5" s="79" t="s">
        <v>1134</v>
      </c>
      <c r="C5" s="106">
        <v>23697</v>
      </c>
    </row>
    <row r="6" spans="2:3" ht="13.5">
      <c r="B6" s="79" t="s">
        <v>1135</v>
      </c>
      <c r="C6" s="106">
        <v>26910</v>
      </c>
    </row>
    <row r="7" spans="2:3" ht="13.5">
      <c r="B7" s="79" t="s">
        <v>1136</v>
      </c>
      <c r="C7" s="106">
        <v>6042</v>
      </c>
    </row>
    <row r="8" spans="2:3" ht="13.5">
      <c r="B8" s="79" t="s">
        <v>1137</v>
      </c>
      <c r="C8" s="106">
        <v>4447</v>
      </c>
    </row>
    <row r="9" spans="2:3" ht="13.5">
      <c r="B9" s="79" t="s">
        <v>1138</v>
      </c>
      <c r="C9" s="106">
        <v>0</v>
      </c>
    </row>
    <row r="10" spans="2:3" ht="13.5">
      <c r="B10" s="79" t="s">
        <v>1139</v>
      </c>
      <c r="C10" s="106">
        <v>8142</v>
      </c>
    </row>
    <row r="11" spans="2:3" ht="13.5">
      <c r="B11" s="79" t="s">
        <v>1140</v>
      </c>
      <c r="C11" s="106">
        <v>9522</v>
      </c>
    </row>
    <row r="12" spans="2:3" ht="13.5">
      <c r="B12" s="79" t="s">
        <v>1141</v>
      </c>
      <c r="C12" s="106">
        <v>243</v>
      </c>
    </row>
    <row r="13" spans="2:3" ht="13.5">
      <c r="B13" s="79" t="s">
        <v>1142</v>
      </c>
      <c r="C13" s="106">
        <v>118</v>
      </c>
    </row>
    <row r="14" spans="2:3" ht="13.5">
      <c r="B14" s="79" t="s">
        <v>1143</v>
      </c>
      <c r="C14" s="105">
        <f>SUM(C15:C41)</f>
        <v>7843</v>
      </c>
    </row>
    <row r="15" spans="2:3" ht="13.5">
      <c r="B15" s="79" t="s">
        <v>1144</v>
      </c>
      <c r="C15" s="106">
        <v>995</v>
      </c>
    </row>
    <row r="16" spans="2:3" ht="13.5">
      <c r="B16" s="79" t="s">
        <v>1145</v>
      </c>
      <c r="C16" s="106">
        <v>67</v>
      </c>
    </row>
    <row r="17" spans="2:3" ht="13.5">
      <c r="B17" s="79" t="s">
        <v>1146</v>
      </c>
      <c r="C17" s="106">
        <v>10</v>
      </c>
    </row>
    <row r="18" spans="2:3" ht="13.5">
      <c r="B18" s="79" t="s">
        <v>1147</v>
      </c>
      <c r="C18" s="106">
        <v>31</v>
      </c>
    </row>
    <row r="19" spans="2:3" ht="13.5">
      <c r="B19" s="79" t="s">
        <v>1148</v>
      </c>
      <c r="C19" s="106">
        <v>267</v>
      </c>
    </row>
    <row r="20" spans="2:3" ht="13.5">
      <c r="B20" s="79" t="s">
        <v>1149</v>
      </c>
      <c r="C20" s="106">
        <v>280</v>
      </c>
    </row>
    <row r="21" spans="2:3" ht="13.5">
      <c r="B21" s="79" t="s">
        <v>1150</v>
      </c>
      <c r="C21" s="106">
        <v>191</v>
      </c>
    </row>
    <row r="22" spans="2:3" ht="13.5">
      <c r="B22" s="79" t="s">
        <v>1151</v>
      </c>
      <c r="C22" s="106">
        <v>0</v>
      </c>
    </row>
    <row r="23" spans="2:3" ht="13.5">
      <c r="B23" s="79" t="s">
        <v>1152</v>
      </c>
      <c r="C23" s="106">
        <v>60</v>
      </c>
    </row>
    <row r="24" spans="2:3" ht="13.5">
      <c r="B24" s="79" t="s">
        <v>1153</v>
      </c>
      <c r="C24" s="106">
        <v>378</v>
      </c>
    </row>
    <row r="25" spans="2:3" ht="13.5">
      <c r="B25" s="79" t="s">
        <v>1154</v>
      </c>
      <c r="C25" s="106">
        <v>0</v>
      </c>
    </row>
    <row r="26" spans="2:3" ht="13.5">
      <c r="B26" s="79" t="s">
        <v>1155</v>
      </c>
      <c r="C26" s="106">
        <v>256</v>
      </c>
    </row>
    <row r="27" spans="2:3" ht="13.5">
      <c r="B27" s="79" t="s">
        <v>1156</v>
      </c>
      <c r="C27" s="106">
        <v>16</v>
      </c>
    </row>
    <row r="28" spans="2:3" ht="13.5">
      <c r="B28" s="79" t="s">
        <v>1157</v>
      </c>
      <c r="C28" s="106">
        <v>43</v>
      </c>
    </row>
    <row r="29" spans="2:3" ht="13.5">
      <c r="B29" s="79" t="s">
        <v>1158</v>
      </c>
      <c r="C29" s="106">
        <v>208</v>
      </c>
    </row>
    <row r="30" spans="2:3" ht="13.5">
      <c r="B30" s="79" t="s">
        <v>1159</v>
      </c>
      <c r="C30" s="106">
        <v>221</v>
      </c>
    </row>
    <row r="31" spans="2:3" ht="13.5">
      <c r="B31" s="79" t="s">
        <v>1160</v>
      </c>
      <c r="C31" s="106">
        <v>67</v>
      </c>
    </row>
    <row r="32" spans="2:3" ht="13.5">
      <c r="B32" s="79" t="s">
        <v>1161</v>
      </c>
      <c r="C32" s="106">
        <v>3</v>
      </c>
    </row>
    <row r="33" spans="2:3" ht="13.5">
      <c r="B33" s="79" t="s">
        <v>1162</v>
      </c>
      <c r="C33" s="106">
        <v>0</v>
      </c>
    </row>
    <row r="34" spans="2:3" ht="13.5">
      <c r="B34" s="79" t="s">
        <v>1163</v>
      </c>
      <c r="C34" s="106">
        <v>191</v>
      </c>
    </row>
    <row r="35" spans="2:3" ht="13.5">
      <c r="B35" s="79" t="s">
        <v>1164</v>
      </c>
      <c r="C35" s="106">
        <v>228</v>
      </c>
    </row>
    <row r="36" spans="2:3" ht="13.5">
      <c r="B36" s="79" t="s">
        <v>1165</v>
      </c>
      <c r="C36" s="106">
        <v>495</v>
      </c>
    </row>
    <row r="37" spans="2:3" ht="13.5">
      <c r="B37" s="79" t="s">
        <v>1166</v>
      </c>
      <c r="C37" s="106">
        <v>12</v>
      </c>
    </row>
    <row r="38" spans="2:3" ht="13.5">
      <c r="B38" s="79" t="s">
        <v>1167</v>
      </c>
      <c r="C38" s="106">
        <v>388</v>
      </c>
    </row>
    <row r="39" spans="2:3" ht="13.5">
      <c r="B39" s="79" t="s">
        <v>1168</v>
      </c>
      <c r="C39" s="106">
        <v>2777</v>
      </c>
    </row>
    <row r="40" spans="2:3" ht="13.5">
      <c r="B40" s="79" t="s">
        <v>1169</v>
      </c>
      <c r="C40" s="106">
        <v>7</v>
      </c>
    </row>
    <row r="41" spans="2:3" ht="13.5">
      <c r="B41" s="79" t="s">
        <v>1170</v>
      </c>
      <c r="C41" s="106">
        <v>652</v>
      </c>
    </row>
    <row r="42" spans="2:3" ht="13.5">
      <c r="B42" s="79" t="s">
        <v>1171</v>
      </c>
      <c r="C42" s="105">
        <f>SUM(C43:C58)</f>
        <v>13128</v>
      </c>
    </row>
    <row r="43" spans="2:3" ht="13.5">
      <c r="B43" s="79" t="s">
        <v>1172</v>
      </c>
      <c r="C43" s="106">
        <v>716</v>
      </c>
    </row>
    <row r="44" spans="2:3" ht="13.5">
      <c r="B44" s="79" t="s">
        <v>1173</v>
      </c>
      <c r="C44" s="106">
        <v>4165</v>
      </c>
    </row>
    <row r="45" spans="2:3" ht="13.5">
      <c r="B45" s="79" t="s">
        <v>1174</v>
      </c>
      <c r="C45" s="106">
        <v>4</v>
      </c>
    </row>
    <row r="46" spans="2:3" ht="13.5">
      <c r="B46" s="79" t="s">
        <v>1175</v>
      </c>
      <c r="C46" s="106">
        <v>503</v>
      </c>
    </row>
    <row r="47" spans="2:3" ht="13.5">
      <c r="B47" s="79" t="s">
        <v>1176</v>
      </c>
      <c r="C47" s="106">
        <v>561</v>
      </c>
    </row>
    <row r="48" spans="2:3" ht="13.5">
      <c r="B48" s="79" t="s">
        <v>1177</v>
      </c>
      <c r="C48" s="106">
        <v>0</v>
      </c>
    </row>
    <row r="49" spans="2:3" ht="13.5">
      <c r="B49" s="79" t="s">
        <v>1178</v>
      </c>
      <c r="C49" s="106">
        <v>14</v>
      </c>
    </row>
    <row r="50" spans="2:3" ht="13.5">
      <c r="B50" s="79" t="s">
        <v>1179</v>
      </c>
      <c r="C50" s="106">
        <v>286</v>
      </c>
    </row>
    <row r="51" spans="2:3" ht="13.5">
      <c r="B51" s="79" t="s">
        <v>1180</v>
      </c>
      <c r="C51" s="106">
        <v>498</v>
      </c>
    </row>
    <row r="52" spans="2:3" ht="13.5">
      <c r="B52" s="79" t="s">
        <v>1181</v>
      </c>
      <c r="C52" s="106">
        <v>0</v>
      </c>
    </row>
    <row r="53" spans="2:3" ht="13.5">
      <c r="B53" s="79" t="s">
        <v>1182</v>
      </c>
      <c r="C53" s="106">
        <v>6254</v>
      </c>
    </row>
    <row r="54" spans="2:3" ht="13.5">
      <c r="B54" s="79" t="s">
        <v>1183</v>
      </c>
      <c r="C54" s="106">
        <v>0</v>
      </c>
    </row>
    <row r="55" spans="2:3" ht="13.5">
      <c r="B55" s="79" t="s">
        <v>1184</v>
      </c>
      <c r="C55" s="106">
        <v>0</v>
      </c>
    </row>
    <row r="56" spans="2:3" ht="13.5">
      <c r="B56" s="79" t="s">
        <v>1185</v>
      </c>
      <c r="C56" s="106">
        <v>0</v>
      </c>
    </row>
    <row r="57" spans="2:3" ht="13.5">
      <c r="B57" s="79" t="s">
        <v>1186</v>
      </c>
      <c r="C57" s="106">
        <v>0</v>
      </c>
    </row>
    <row r="58" spans="2:3" ht="13.5">
      <c r="B58" s="79" t="s">
        <v>1187</v>
      </c>
      <c r="C58" s="106">
        <v>127</v>
      </c>
    </row>
    <row r="59" spans="2:3" ht="13.5">
      <c r="B59" s="79" t="s">
        <v>1188</v>
      </c>
      <c r="C59" s="107"/>
    </row>
    <row r="60" spans="2:3" ht="13.5">
      <c r="B60" s="79" t="s">
        <v>1189</v>
      </c>
      <c r="C60" s="107"/>
    </row>
    <row r="61" spans="2:3" ht="13.5">
      <c r="B61" s="79" t="s">
        <v>1190</v>
      </c>
      <c r="C61" s="107"/>
    </row>
    <row r="62" spans="2:3" ht="13.5">
      <c r="B62" s="79" t="s">
        <v>1191</v>
      </c>
      <c r="C62" s="107"/>
    </row>
    <row r="63" spans="2:3" ht="13.5">
      <c r="B63" s="79" t="s">
        <v>1192</v>
      </c>
      <c r="C63" s="107"/>
    </row>
    <row r="64" spans="2:3" ht="13.5">
      <c r="B64" s="79" t="s">
        <v>63</v>
      </c>
      <c r="C64" s="107"/>
    </row>
    <row r="65" spans="2:3" ht="13.5">
      <c r="B65" s="79" t="s">
        <v>1193</v>
      </c>
      <c r="C65" s="107"/>
    </row>
    <row r="66" spans="2:3" ht="13.5">
      <c r="B66" s="79" t="s">
        <v>1194</v>
      </c>
      <c r="C66" s="107"/>
    </row>
    <row r="67" spans="2:3" ht="13.5">
      <c r="B67" s="79" t="s">
        <v>1195</v>
      </c>
      <c r="C67" s="107"/>
    </row>
    <row r="68" spans="2:3" ht="13.5">
      <c r="B68" s="79" t="s">
        <v>1196</v>
      </c>
      <c r="C68" s="107"/>
    </row>
    <row r="69" spans="2:3" ht="13.5">
      <c r="B69" s="79" t="s">
        <v>1197</v>
      </c>
      <c r="C69" s="107"/>
    </row>
    <row r="70" spans="2:3" ht="13.5">
      <c r="B70" s="79" t="s">
        <v>1198</v>
      </c>
      <c r="C70" s="107"/>
    </row>
    <row r="71" spans="2:3" ht="13.5">
      <c r="B71" s="79" t="s">
        <v>1199</v>
      </c>
      <c r="C71" s="107"/>
    </row>
    <row r="72" spans="2:3" ht="13.5">
      <c r="B72" s="79" t="s">
        <v>1200</v>
      </c>
      <c r="C72" s="107"/>
    </row>
    <row r="73" spans="2:3" ht="13.5">
      <c r="B73" s="79" t="s">
        <v>1201</v>
      </c>
      <c r="C73" s="107"/>
    </row>
    <row r="74" spans="2:3" ht="13.5">
      <c r="B74" s="79" t="s">
        <v>1202</v>
      </c>
      <c r="C74" s="107"/>
    </row>
    <row r="75" spans="2:3" ht="13.5">
      <c r="B75" s="79" t="s">
        <v>1203</v>
      </c>
      <c r="C75" s="107"/>
    </row>
    <row r="76" spans="2:3" ht="13.5">
      <c r="B76" s="79" t="s">
        <v>1204</v>
      </c>
      <c r="C76" s="107"/>
    </row>
    <row r="77" spans="2:3" ht="13.5">
      <c r="B77" s="79" t="s">
        <v>1205</v>
      </c>
      <c r="C77" s="107"/>
    </row>
    <row r="78" spans="2:3" ht="13.5">
      <c r="B78" s="79" t="s">
        <v>1206</v>
      </c>
      <c r="C78" s="107"/>
    </row>
    <row r="79" spans="2:3" ht="13.5">
      <c r="B79" s="79" t="s">
        <v>1207</v>
      </c>
      <c r="C79" s="107"/>
    </row>
    <row r="80" spans="2:3" ht="13.5">
      <c r="B80" s="79" t="s">
        <v>1208</v>
      </c>
      <c r="C80" s="107"/>
    </row>
    <row r="81" spans="2:3" ht="13.5">
      <c r="B81" s="79" t="s">
        <v>1209</v>
      </c>
      <c r="C81" s="105">
        <f>SUM(C82:C96)</f>
        <v>172</v>
      </c>
    </row>
    <row r="82" spans="2:3" ht="13.5">
      <c r="B82" s="79" t="s">
        <v>1199</v>
      </c>
      <c r="C82" s="106">
        <v>0</v>
      </c>
    </row>
    <row r="83" spans="2:3" ht="13.5">
      <c r="B83" s="79" t="s">
        <v>1200</v>
      </c>
      <c r="C83" s="106">
        <v>79</v>
      </c>
    </row>
    <row r="84" spans="2:3" ht="13.5">
      <c r="B84" s="79" t="s">
        <v>1201</v>
      </c>
      <c r="C84" s="106">
        <v>92</v>
      </c>
    </row>
    <row r="85" spans="2:3" ht="13.5">
      <c r="B85" s="79" t="s">
        <v>1202</v>
      </c>
      <c r="C85" s="106">
        <v>0</v>
      </c>
    </row>
    <row r="86" spans="2:3" ht="13.5">
      <c r="B86" s="79" t="s">
        <v>1203</v>
      </c>
      <c r="C86" s="106">
        <v>0</v>
      </c>
    </row>
    <row r="87" spans="2:3" ht="13.5">
      <c r="B87" s="79" t="s">
        <v>1204</v>
      </c>
      <c r="C87" s="106">
        <v>0</v>
      </c>
    </row>
    <row r="88" spans="2:3" ht="13.5">
      <c r="B88" s="79" t="s">
        <v>1205</v>
      </c>
      <c r="C88" s="106">
        <v>0</v>
      </c>
    </row>
    <row r="89" spans="2:3" ht="13.5">
      <c r="B89" s="79" t="s">
        <v>1210</v>
      </c>
      <c r="C89" s="106">
        <v>0</v>
      </c>
    </row>
    <row r="90" spans="2:3" ht="13.5">
      <c r="B90" s="79" t="s">
        <v>1211</v>
      </c>
      <c r="C90" s="106">
        <v>0</v>
      </c>
    </row>
    <row r="91" spans="2:3" ht="13.5">
      <c r="B91" s="79" t="s">
        <v>1212</v>
      </c>
      <c r="C91" s="106">
        <v>0</v>
      </c>
    </row>
    <row r="92" spans="2:3" ht="13.5">
      <c r="B92" s="79" t="s">
        <v>1213</v>
      </c>
      <c r="C92" s="106">
        <v>0</v>
      </c>
    </row>
    <row r="93" spans="2:3" ht="13.5">
      <c r="B93" s="79" t="s">
        <v>1206</v>
      </c>
      <c r="C93" s="106">
        <v>0</v>
      </c>
    </row>
    <row r="94" spans="2:3" ht="13.5">
      <c r="B94" s="79" t="s">
        <v>1207</v>
      </c>
      <c r="C94" s="106">
        <v>0</v>
      </c>
    </row>
    <row r="95" spans="2:3" ht="13.5">
      <c r="B95" s="79" t="s">
        <v>1214</v>
      </c>
      <c r="C95" s="106">
        <v>0</v>
      </c>
    </row>
    <row r="96" spans="2:3" ht="13.5">
      <c r="B96" s="79" t="s">
        <v>1215</v>
      </c>
      <c r="C96" s="106">
        <v>1</v>
      </c>
    </row>
    <row r="97" spans="2:3" ht="13.5">
      <c r="B97" s="79" t="s">
        <v>54</v>
      </c>
      <c r="C97" s="107"/>
    </row>
    <row r="98" spans="2:3" ht="13.5">
      <c r="B98" s="79" t="s">
        <v>1216</v>
      </c>
      <c r="C98" s="107"/>
    </row>
    <row r="99" spans="2:3" ht="13.5">
      <c r="B99" s="79" t="s">
        <v>1217</v>
      </c>
      <c r="C99" s="107"/>
    </row>
    <row r="100" spans="2:3" ht="13.5">
      <c r="B100" s="79" t="s">
        <v>1082</v>
      </c>
      <c r="C100" s="107"/>
    </row>
    <row r="101" spans="2:3" ht="13.5">
      <c r="B101" s="79" t="s">
        <v>1218</v>
      </c>
      <c r="C101" s="107"/>
    </row>
    <row r="102" spans="2:3" ht="13.5">
      <c r="B102" s="79" t="s">
        <v>1219</v>
      </c>
      <c r="C102" s="107"/>
    </row>
    <row r="103" spans="2:3" ht="13.5">
      <c r="B103" s="79" t="s">
        <v>1220</v>
      </c>
      <c r="C103" s="107"/>
    </row>
    <row r="104" spans="2:3" ht="13.5">
      <c r="B104" s="79" t="s">
        <v>922</v>
      </c>
      <c r="C104" s="107"/>
    </row>
    <row r="105" spans="2:3" ht="13.5">
      <c r="B105" s="79" t="s">
        <v>1221</v>
      </c>
      <c r="C105" s="105">
        <v>100264</v>
      </c>
    </row>
  </sheetData>
  <sheetProtection/>
  <mergeCells count="2">
    <mergeCell ref="A1:D1"/>
    <mergeCell ref="B2:C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欧阳佳宏</dc:creator>
  <cp:keywords/>
  <dc:description/>
  <cp:lastModifiedBy>user</cp:lastModifiedBy>
  <cp:lastPrinted>2017-07-20T02:02:10Z</cp:lastPrinted>
  <dcterms:created xsi:type="dcterms:W3CDTF">2006-09-13T11:21:00Z</dcterms:created>
  <dcterms:modified xsi:type="dcterms:W3CDTF">2018-08-21T01:54:04Z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