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<sst xmlns="http://schemas.openxmlformats.org/spreadsheetml/2006/main" count="50" uniqueCount="48">
  <si>
    <t>临沧市2024年夏粮生产及冬季农业开发科技措施完成情况表</t>
  </si>
  <si>
    <t>LCN004</t>
  </si>
  <si>
    <t>临沧市农业农村局</t>
  </si>
  <si>
    <t>单位：亩、期数、人次</t>
  </si>
  <si>
    <t xml:space="preserve">    项目</t>
  </si>
  <si>
    <t>1、良种推广合计</t>
  </si>
  <si>
    <t>其中：</t>
  </si>
  <si>
    <r>
      <t>2</t>
    </r>
    <r>
      <rPr>
        <sz val="10"/>
        <rFont val="宋体"/>
        <family val="0"/>
      </rPr>
      <t>、冬季</t>
    </r>
  </si>
  <si>
    <t>3、高产创建</t>
  </si>
  <si>
    <t>4、高效经济作物示范样板</t>
  </si>
  <si>
    <r>
      <t>5</t>
    </r>
    <r>
      <rPr>
        <sz val="10"/>
        <rFont val="宋体"/>
        <family val="0"/>
      </rPr>
      <t>、间套种</t>
    </r>
  </si>
  <si>
    <r>
      <t>6</t>
    </r>
    <r>
      <rPr>
        <sz val="10"/>
        <rFont val="宋体"/>
        <family val="0"/>
      </rPr>
      <t>、地膜覆盖</t>
    </r>
  </si>
  <si>
    <t>7、病虫　</t>
  </si>
  <si>
    <r>
      <t>8</t>
    </r>
    <r>
      <rPr>
        <sz val="10"/>
        <rFont val="宋体"/>
        <family val="0"/>
      </rPr>
      <t>、</t>
    </r>
  </si>
  <si>
    <t>其中：测土</t>
  </si>
  <si>
    <r>
      <t>9</t>
    </r>
    <r>
      <rPr>
        <sz val="10"/>
        <rFont val="宋体"/>
        <family val="0"/>
      </rPr>
      <t>、</t>
    </r>
  </si>
  <si>
    <r>
      <t>10</t>
    </r>
    <r>
      <rPr>
        <sz val="10"/>
        <rFont val="宋体"/>
        <family val="0"/>
      </rPr>
      <t>、</t>
    </r>
  </si>
  <si>
    <r>
      <t>11</t>
    </r>
    <r>
      <rPr>
        <sz val="10"/>
        <rFont val="宋体"/>
        <family val="0"/>
      </rPr>
      <t>、科技培训</t>
    </r>
  </si>
  <si>
    <t>小麦</t>
  </si>
  <si>
    <t>油菜</t>
  </si>
  <si>
    <t>农业开</t>
  </si>
  <si>
    <t>片数(片)</t>
  </si>
  <si>
    <t>面积</t>
  </si>
  <si>
    <t>草鼠综</t>
  </si>
  <si>
    <t>绿色防控技术推广</t>
  </si>
  <si>
    <t>平衡</t>
  </si>
  <si>
    <t>配方</t>
  </si>
  <si>
    <t>订单</t>
  </si>
  <si>
    <t>设施</t>
  </si>
  <si>
    <t>单位</t>
  </si>
  <si>
    <t>发面积</t>
  </si>
  <si>
    <t>合防治</t>
  </si>
  <si>
    <r>
      <t>施肥</t>
    </r>
    <r>
      <rPr>
        <sz val="10"/>
        <rFont val="Times New Roman"/>
        <family val="1"/>
      </rPr>
      <t xml:space="preserve"> </t>
    </r>
  </si>
  <si>
    <t>施肥</t>
  </si>
  <si>
    <t>农业</t>
  </si>
  <si>
    <t>期数</t>
  </si>
  <si>
    <t>人次</t>
  </si>
  <si>
    <t>临沧市</t>
  </si>
  <si>
    <t>同比增减</t>
  </si>
  <si>
    <t>临翔区</t>
  </si>
  <si>
    <t>凤庆县</t>
  </si>
  <si>
    <t>云　县</t>
  </si>
  <si>
    <t>永德县</t>
  </si>
  <si>
    <t>镇康县</t>
  </si>
  <si>
    <t>双江县</t>
  </si>
  <si>
    <t>耿马县</t>
  </si>
  <si>
    <t>沧源县</t>
  </si>
  <si>
    <t>负责人：高继武　　　　　　　填报人：陈家鹏　　　　　　　　　　　　　　　　　　　　　上报时间：2023.12.31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</si>
</sst>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8"/>
      <name val="黑体"/>
      <family val="3"/>
    </font>
    <font>
      <sz val="14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0"/>
      <color indexed="8"/>
      <name val="宋体"/>
      <family val="0"/>
    </font>
    <font>
      <b/>
      <sz val="11"/>
      <name val="黑体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47625</xdr:rowOff>
    </xdr:from>
    <xdr:to>
      <xdr:col>1</xdr:col>
      <xdr:colOff>19050</xdr:colOff>
      <xdr:row>6</xdr:row>
      <xdr:rowOff>0</xdr:rowOff>
    </xdr:to>
    <xdr:sp>
      <xdr:nvSpPr>
        <xdr:cNvPr id="1" name="Line 131"/>
        <xdr:cNvSpPr>
          <a:spLocks/>
        </xdr:cNvSpPr>
      </xdr:nvSpPr>
      <xdr:spPr>
        <a:xfrm>
          <a:off x="19050" y="1257300"/>
          <a:ext cx="49530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tabSelected="1" workbookViewId="0" topLeftCell="A1">
      <selection activeCell="E16" sqref="E16"/>
    </sheetView>
  </sheetViews>
  <sheetFormatPr defaultColWidth="9.00390625" defaultRowHeight="15"/>
  <cols>
    <col min="1" max="1" width="7.421875" style="0" customWidth="1"/>
    <col min="2" max="2" width="7.8515625" style="0" customWidth="1"/>
    <col min="3" max="3" width="7.421875" style="0" customWidth="1"/>
    <col min="4" max="4" width="6.28125" style="0" customWidth="1"/>
    <col min="5" max="5" width="7.7109375" style="0" customWidth="1"/>
    <col min="6" max="6" width="6.421875" style="0" customWidth="1"/>
    <col min="7" max="7" width="7.00390625" style="0" customWidth="1"/>
    <col min="9" max="9" width="7.57421875" style="0" customWidth="1"/>
    <col min="10" max="10" width="7.7109375" style="0" customWidth="1"/>
    <col min="11" max="11" width="7.57421875" style="0" customWidth="1"/>
    <col min="12" max="12" width="8.421875" style="0" customWidth="1"/>
    <col min="13" max="13" width="7.8515625" style="0" customWidth="1"/>
    <col min="14" max="14" width="8.421875" style="0" customWidth="1"/>
    <col min="15" max="16" width="6.7109375" style="0" customWidth="1"/>
    <col min="17" max="17" width="6.140625" style="0" customWidth="1"/>
    <col min="18" max="18" width="7.00390625" style="0" customWidth="1"/>
  </cols>
  <sheetData>
    <row r="1" spans="1:18" ht="4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5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P2" s="22" t="s">
        <v>1</v>
      </c>
      <c r="Q2" s="1"/>
      <c r="R2" s="1"/>
    </row>
    <row r="3" spans="1:18" ht="24" customHeight="1">
      <c r="A3" s="2" t="s">
        <v>2</v>
      </c>
      <c r="B3" s="2"/>
      <c r="C3" s="2"/>
      <c r="D3" s="2"/>
      <c r="E3" s="2"/>
      <c r="F3" s="2"/>
      <c r="G3" s="3"/>
      <c r="H3" s="3"/>
      <c r="I3" s="3"/>
      <c r="J3" s="2"/>
      <c r="K3" s="2"/>
      <c r="L3" s="2"/>
      <c r="M3" s="2"/>
      <c r="N3" s="23" t="s">
        <v>3</v>
      </c>
      <c r="O3" s="23"/>
      <c r="P3" s="23"/>
      <c r="Q3" s="23"/>
      <c r="R3" s="23"/>
    </row>
    <row r="4" spans="1:18" ht="18" customHeight="1">
      <c r="A4" s="4" t="s">
        <v>4</v>
      </c>
      <c r="B4" s="5" t="s">
        <v>5</v>
      </c>
      <c r="C4" s="6" t="s">
        <v>6</v>
      </c>
      <c r="D4" s="7"/>
      <c r="E4" s="8" t="s">
        <v>7</v>
      </c>
      <c r="F4" s="6" t="s">
        <v>8</v>
      </c>
      <c r="G4" s="9"/>
      <c r="H4" s="5" t="s">
        <v>9</v>
      </c>
      <c r="I4" s="24" t="s">
        <v>10</v>
      </c>
      <c r="J4" s="24" t="s">
        <v>11</v>
      </c>
      <c r="K4" s="4" t="s">
        <v>12</v>
      </c>
      <c r="L4" s="25" t="s">
        <v>6</v>
      </c>
      <c r="M4" s="26" t="s">
        <v>13</v>
      </c>
      <c r="N4" s="27" t="s">
        <v>14</v>
      </c>
      <c r="O4" s="26" t="s">
        <v>15</v>
      </c>
      <c r="P4" s="26" t="s">
        <v>16</v>
      </c>
      <c r="Q4" s="34" t="s">
        <v>17</v>
      </c>
      <c r="R4" s="35"/>
    </row>
    <row r="5" spans="1:18" ht="11.25" customHeight="1">
      <c r="A5" s="10"/>
      <c r="B5" s="11"/>
      <c r="C5" s="5" t="s">
        <v>18</v>
      </c>
      <c r="D5" s="5" t="s">
        <v>19</v>
      </c>
      <c r="E5" s="12" t="s">
        <v>20</v>
      </c>
      <c r="F5" s="13" t="s">
        <v>21</v>
      </c>
      <c r="G5" s="13" t="s">
        <v>22</v>
      </c>
      <c r="H5" s="11"/>
      <c r="I5" s="28"/>
      <c r="J5" s="28"/>
      <c r="K5" s="29" t="s">
        <v>23</v>
      </c>
      <c r="L5" s="30" t="s">
        <v>24</v>
      </c>
      <c r="M5" s="29" t="s">
        <v>25</v>
      </c>
      <c r="N5" s="29" t="s">
        <v>26</v>
      </c>
      <c r="O5" s="29" t="s">
        <v>27</v>
      </c>
      <c r="P5" s="29" t="s">
        <v>28</v>
      </c>
      <c r="Q5" s="27"/>
      <c r="R5" s="27"/>
    </row>
    <row r="6" spans="1:18" ht="14.25" customHeight="1">
      <c r="A6" s="14" t="s">
        <v>29</v>
      </c>
      <c r="B6" s="15"/>
      <c r="C6" s="15"/>
      <c r="D6" s="15"/>
      <c r="E6" s="16" t="s">
        <v>30</v>
      </c>
      <c r="F6" s="13"/>
      <c r="G6" s="13"/>
      <c r="H6" s="15"/>
      <c r="I6" s="31"/>
      <c r="J6" s="31"/>
      <c r="K6" s="32" t="s">
        <v>31</v>
      </c>
      <c r="L6" s="33"/>
      <c r="M6" s="32" t="s">
        <v>32</v>
      </c>
      <c r="N6" s="32" t="s">
        <v>33</v>
      </c>
      <c r="O6" s="32" t="s">
        <v>34</v>
      </c>
      <c r="P6" s="32" t="s">
        <v>34</v>
      </c>
      <c r="Q6" s="32" t="s">
        <v>35</v>
      </c>
      <c r="R6" s="32" t="s">
        <v>36</v>
      </c>
    </row>
    <row r="7" spans="1:18" ht="30" customHeight="1">
      <c r="A7" s="17" t="s">
        <v>37</v>
      </c>
      <c r="B7" s="13">
        <f>B9+B10+B11+B12+B13+B14+B15+B16</f>
        <v>1234099</v>
      </c>
      <c r="C7" s="13">
        <f aca="true" t="shared" si="0" ref="C7:R7">C9+C10+C11+C12+C13+C14+C15+C16</f>
        <v>438449</v>
      </c>
      <c r="D7" s="13">
        <f t="shared" si="0"/>
        <v>207134</v>
      </c>
      <c r="E7" s="13">
        <f t="shared" si="0"/>
        <v>1659557.4</v>
      </c>
      <c r="F7" s="13">
        <f t="shared" si="0"/>
        <v>11</v>
      </c>
      <c r="G7" s="13">
        <f t="shared" si="0"/>
        <v>15109</v>
      </c>
      <c r="H7" s="13">
        <f t="shared" si="0"/>
        <v>29838</v>
      </c>
      <c r="I7" s="13">
        <f t="shared" si="0"/>
        <v>612149</v>
      </c>
      <c r="J7" s="13">
        <f t="shared" si="0"/>
        <v>126299</v>
      </c>
      <c r="K7" s="13">
        <f t="shared" si="0"/>
        <v>1009965</v>
      </c>
      <c r="L7" s="13">
        <f t="shared" si="0"/>
        <v>560404</v>
      </c>
      <c r="M7" s="13">
        <f t="shared" si="0"/>
        <v>1453106</v>
      </c>
      <c r="N7" s="13">
        <f t="shared" si="0"/>
        <v>1503076</v>
      </c>
      <c r="O7" s="13">
        <f t="shared" si="0"/>
        <v>73887</v>
      </c>
      <c r="P7" s="13">
        <f t="shared" si="0"/>
        <v>20825</v>
      </c>
      <c r="Q7" s="13">
        <f t="shared" si="0"/>
        <v>3986</v>
      </c>
      <c r="R7" s="13">
        <f t="shared" si="0"/>
        <v>336137</v>
      </c>
    </row>
    <row r="8" spans="1:18" ht="25.5" customHeight="1">
      <c r="A8" s="17" t="s">
        <v>38</v>
      </c>
      <c r="B8" s="13">
        <f>B7-1222492</f>
        <v>11607</v>
      </c>
      <c r="C8" s="13">
        <f>C7-445798</f>
        <v>-7349</v>
      </c>
      <c r="D8" s="13">
        <f>D7-182075</f>
        <v>25059</v>
      </c>
      <c r="E8" s="13">
        <f>E7-1605613</f>
        <v>53944.39999999991</v>
      </c>
      <c r="F8" s="13">
        <f>F7-8</f>
        <v>3</v>
      </c>
      <c r="G8" s="13">
        <f>G7-14511</f>
        <v>598</v>
      </c>
      <c r="H8" s="13">
        <f>H7-26493</f>
        <v>3345</v>
      </c>
      <c r="I8" s="13">
        <f>I7-600267</f>
        <v>11882</v>
      </c>
      <c r="J8" s="13">
        <f>J7-140556</f>
        <v>-14257</v>
      </c>
      <c r="K8" s="13">
        <f>K7-1304321</f>
        <v>-294356</v>
      </c>
      <c r="L8" s="13">
        <f>L7-701349</f>
        <v>-140945</v>
      </c>
      <c r="M8" s="13">
        <f>M7-1402915</f>
        <v>50191</v>
      </c>
      <c r="N8" s="13">
        <f>N7-1567234</f>
        <v>-64158</v>
      </c>
      <c r="O8" s="13">
        <f>O7-128653</f>
        <v>-54766</v>
      </c>
      <c r="P8" s="13">
        <f>P7-45459</f>
        <v>-24634</v>
      </c>
      <c r="Q8" s="13">
        <f>Q7-5168</f>
        <v>-1182</v>
      </c>
      <c r="R8" s="13">
        <f>R7-338382</f>
        <v>-2245</v>
      </c>
    </row>
    <row r="9" spans="1:18" ht="27.75" customHeight="1">
      <c r="A9" s="18" t="s">
        <v>39</v>
      </c>
      <c r="B9" s="19">
        <v>105246</v>
      </c>
      <c r="C9" s="17">
        <v>25042</v>
      </c>
      <c r="D9" s="17">
        <v>80204</v>
      </c>
      <c r="E9" s="13">
        <v>171454</v>
      </c>
      <c r="F9" s="13">
        <v>0</v>
      </c>
      <c r="G9" s="13">
        <v>0</v>
      </c>
      <c r="H9" s="17">
        <v>1000</v>
      </c>
      <c r="I9" s="13">
        <v>75000</v>
      </c>
      <c r="J9" s="13">
        <v>20000</v>
      </c>
      <c r="K9" s="13">
        <v>145000</v>
      </c>
      <c r="L9" s="13">
        <v>86000</v>
      </c>
      <c r="M9" s="13">
        <v>242400</v>
      </c>
      <c r="N9" s="13">
        <v>242400</v>
      </c>
      <c r="O9" s="13">
        <v>5000</v>
      </c>
      <c r="P9" s="13">
        <v>856</v>
      </c>
      <c r="Q9" s="13">
        <v>240</v>
      </c>
      <c r="R9" s="13">
        <v>25000</v>
      </c>
    </row>
    <row r="10" spans="1:18" ht="27" customHeight="1">
      <c r="A10" s="18" t="s">
        <v>40</v>
      </c>
      <c r="B10" s="13">
        <v>275549</v>
      </c>
      <c r="C10" s="17">
        <v>168511</v>
      </c>
      <c r="D10" s="17">
        <v>50305</v>
      </c>
      <c r="E10" s="13">
        <v>371583</v>
      </c>
      <c r="F10" s="13">
        <v>0</v>
      </c>
      <c r="G10" s="13">
        <v>0</v>
      </c>
      <c r="H10" s="17">
        <v>7000</v>
      </c>
      <c r="I10" s="13">
        <v>137903</v>
      </c>
      <c r="J10" s="13">
        <v>30010</v>
      </c>
      <c r="K10" s="13">
        <v>307501</v>
      </c>
      <c r="L10" s="13">
        <v>139273</v>
      </c>
      <c r="M10" s="13">
        <v>183839</v>
      </c>
      <c r="N10" s="13">
        <v>276264</v>
      </c>
      <c r="O10" s="13">
        <v>5448</v>
      </c>
      <c r="P10" s="13">
        <v>320</v>
      </c>
      <c r="Q10" s="13">
        <v>427</v>
      </c>
      <c r="R10" s="13">
        <v>122208</v>
      </c>
    </row>
    <row r="11" spans="1:18" ht="26.25" customHeight="1">
      <c r="A11" s="18" t="s">
        <v>41</v>
      </c>
      <c r="B11" s="13">
        <v>320345</v>
      </c>
      <c r="C11" s="17">
        <v>121590</v>
      </c>
      <c r="D11" s="17">
        <v>22824</v>
      </c>
      <c r="E11" s="13">
        <v>310209</v>
      </c>
      <c r="F11" s="13">
        <v>0</v>
      </c>
      <c r="G11" s="13">
        <v>0</v>
      </c>
      <c r="H11" s="17">
        <v>200</v>
      </c>
      <c r="I11" s="13">
        <v>125030</v>
      </c>
      <c r="J11" s="13">
        <v>5223</v>
      </c>
      <c r="K11" s="13">
        <v>305103</v>
      </c>
      <c r="L11" s="13">
        <v>162110</v>
      </c>
      <c r="M11" s="13">
        <v>305845</v>
      </c>
      <c r="N11" s="13">
        <v>305845</v>
      </c>
      <c r="O11" s="13">
        <v>1630</v>
      </c>
      <c r="P11" s="13">
        <v>492</v>
      </c>
      <c r="Q11" s="13">
        <v>1494</v>
      </c>
      <c r="R11" s="13">
        <v>81935</v>
      </c>
    </row>
    <row r="12" spans="1:18" ht="31.5" customHeight="1">
      <c r="A12" s="18" t="s">
        <v>42</v>
      </c>
      <c r="B12" s="17">
        <v>221084</v>
      </c>
      <c r="C12" s="17">
        <v>63361</v>
      </c>
      <c r="D12" s="17">
        <v>8204</v>
      </c>
      <c r="E12" s="17">
        <v>299362</v>
      </c>
      <c r="F12" s="17">
        <v>11</v>
      </c>
      <c r="G12" s="17">
        <v>15109</v>
      </c>
      <c r="H12" s="17">
        <v>7501</v>
      </c>
      <c r="I12" s="17">
        <v>120496</v>
      </c>
      <c r="J12" s="17">
        <v>30343</v>
      </c>
      <c r="K12" s="17">
        <v>44423</v>
      </c>
      <c r="L12" s="17">
        <v>29818</v>
      </c>
      <c r="M12" s="17">
        <v>271744</v>
      </c>
      <c r="N12" s="17">
        <v>269861</v>
      </c>
      <c r="O12" s="17"/>
      <c r="P12" s="17">
        <v>3154</v>
      </c>
      <c r="Q12" s="17">
        <v>1296</v>
      </c>
      <c r="R12" s="17">
        <v>62387</v>
      </c>
    </row>
    <row r="13" spans="1:18" ht="27.75" customHeight="1">
      <c r="A13" s="18" t="s">
        <v>43</v>
      </c>
      <c r="B13" s="13">
        <v>111020</v>
      </c>
      <c r="C13" s="17">
        <v>31579</v>
      </c>
      <c r="D13" s="17">
        <v>4892</v>
      </c>
      <c r="E13" s="13">
        <v>126260</v>
      </c>
      <c r="F13" s="13">
        <v>0</v>
      </c>
      <c r="G13" s="13">
        <v>0</v>
      </c>
      <c r="H13" s="17">
        <v>12137</v>
      </c>
      <c r="I13" s="13">
        <v>80200</v>
      </c>
      <c r="J13" s="13">
        <v>10000</v>
      </c>
      <c r="K13" s="13">
        <v>8020</v>
      </c>
      <c r="L13" s="13">
        <v>6120</v>
      </c>
      <c r="M13" s="13">
        <v>102700</v>
      </c>
      <c r="N13" s="13">
        <v>71260</v>
      </c>
      <c r="O13" s="13">
        <v>7245</v>
      </c>
      <c r="P13" s="13">
        <v>5720</v>
      </c>
      <c r="Q13" s="13">
        <v>138</v>
      </c>
      <c r="R13" s="13">
        <v>13310</v>
      </c>
    </row>
    <row r="14" spans="1:18" ht="29.25" customHeight="1">
      <c r="A14" s="18" t="s">
        <v>44</v>
      </c>
      <c r="B14" s="13">
        <v>113320</v>
      </c>
      <c r="C14" s="17">
        <v>19337</v>
      </c>
      <c r="D14" s="17">
        <v>19805</v>
      </c>
      <c r="E14" s="13">
        <v>110041</v>
      </c>
      <c r="F14" s="13">
        <v>0</v>
      </c>
      <c r="G14" s="13">
        <v>0</v>
      </c>
      <c r="H14" s="17">
        <v>0</v>
      </c>
      <c r="I14" s="13">
        <v>33500</v>
      </c>
      <c r="J14" s="13">
        <v>6720</v>
      </c>
      <c r="K14" s="13">
        <v>75660</v>
      </c>
      <c r="L14" s="13">
        <v>64880</v>
      </c>
      <c r="M14" s="13">
        <v>119353</v>
      </c>
      <c r="N14" s="13">
        <v>110221</v>
      </c>
      <c r="O14" s="13">
        <v>12122</v>
      </c>
      <c r="P14" s="13">
        <v>513</v>
      </c>
      <c r="Q14" s="13">
        <v>14</v>
      </c>
      <c r="R14" s="13">
        <v>1111</v>
      </c>
    </row>
    <row r="15" spans="1:18" ht="29.25" customHeight="1">
      <c r="A15" s="18" t="s">
        <v>45</v>
      </c>
      <c r="B15" s="13">
        <v>80035</v>
      </c>
      <c r="C15" s="17">
        <v>6029</v>
      </c>
      <c r="D15" s="17">
        <v>16400</v>
      </c>
      <c r="E15" s="13">
        <v>184286</v>
      </c>
      <c r="F15" s="13">
        <v>0</v>
      </c>
      <c r="G15" s="13">
        <v>0</v>
      </c>
      <c r="H15" s="17">
        <v>0</v>
      </c>
      <c r="I15" s="13">
        <v>30020</v>
      </c>
      <c r="J15" s="13">
        <v>20003</v>
      </c>
      <c r="K15" s="13">
        <v>104258</v>
      </c>
      <c r="L15" s="13">
        <v>67203</v>
      </c>
      <c r="M15" s="13">
        <v>207225</v>
      </c>
      <c r="N15" s="13">
        <v>207225</v>
      </c>
      <c r="O15" s="13">
        <v>28425</v>
      </c>
      <c r="P15" s="13">
        <v>9500</v>
      </c>
      <c r="Q15" s="13">
        <v>342</v>
      </c>
      <c r="R15" s="13">
        <v>27386</v>
      </c>
    </row>
    <row r="16" spans="1:18" ht="29.25" customHeight="1">
      <c r="A16" s="18" t="s">
        <v>46</v>
      </c>
      <c r="B16" s="17">
        <v>7500</v>
      </c>
      <c r="C16" s="17">
        <v>3000</v>
      </c>
      <c r="D16" s="17">
        <v>4500</v>
      </c>
      <c r="E16" s="17">
        <v>86362.4</v>
      </c>
      <c r="F16" s="17">
        <v>0</v>
      </c>
      <c r="G16" s="17">
        <v>0</v>
      </c>
      <c r="H16" s="17">
        <v>2000</v>
      </c>
      <c r="I16" s="17">
        <v>10000</v>
      </c>
      <c r="J16" s="17">
        <v>4000</v>
      </c>
      <c r="K16" s="17">
        <v>20000</v>
      </c>
      <c r="L16" s="17">
        <v>5000</v>
      </c>
      <c r="M16" s="17">
        <v>20000</v>
      </c>
      <c r="N16" s="17">
        <v>20000</v>
      </c>
      <c r="O16" s="17">
        <v>14017</v>
      </c>
      <c r="P16" s="17">
        <v>270</v>
      </c>
      <c r="Q16" s="17">
        <v>35</v>
      </c>
      <c r="R16" s="17">
        <v>2800</v>
      </c>
    </row>
    <row r="17" spans="1:18" ht="13.5">
      <c r="A17" s="20" t="s">
        <v>47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</row>
  </sheetData>
  <sheetProtection/>
  <mergeCells count="16">
    <mergeCell ref="A1:R1"/>
    <mergeCell ref="G3:I3"/>
    <mergeCell ref="N3:R3"/>
    <mergeCell ref="C4:D4"/>
    <mergeCell ref="F4:G4"/>
    <mergeCell ref="Q4:R4"/>
    <mergeCell ref="A17:R17"/>
    <mergeCell ref="B4:B6"/>
    <mergeCell ref="C5:C6"/>
    <mergeCell ref="D5:D6"/>
    <mergeCell ref="F5:F6"/>
    <mergeCell ref="G5:G6"/>
    <mergeCell ref="H4:H6"/>
    <mergeCell ref="I4:I6"/>
    <mergeCell ref="J4:J6"/>
    <mergeCell ref="L5:L6"/>
  </mergeCells>
  <printOptions/>
  <pageMargins left="0.7" right="0.7" top="0.75" bottom="0.75" header="0.3" footer="0.3"/>
  <pageSetup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2020-12-30T07:01:52Z</cp:lastPrinted>
  <dcterms:created xsi:type="dcterms:W3CDTF">2018-11-30T00:37:54Z</dcterms:created>
  <dcterms:modified xsi:type="dcterms:W3CDTF">2023-12-29T09:11:00Z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2052-11.8.2.12085</vt:lpwstr>
  </property>
  <property fmtid="{D5CDD505-2E9C-101B-9397-08002B2CF9AE}" pid="4" name="I">
    <vt:lpwstr>A70FEC070B8C4513BA322481B6072A2E</vt:lpwstr>
  </property>
</Properties>
</file>