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<sst xmlns="http://schemas.openxmlformats.org/spreadsheetml/2006/main" count="1332" uniqueCount="446">
  <si>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</si>
  <si>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</si>
  <si>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</si>
  <si>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</si>
  <si>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</si>
  <si>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</si>
  <si>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</si>
  <si>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</si>
  <si>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</si>
  <si>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</si>
  <si>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</si>
  <si>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</si>
  <si>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</si>
  <si>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</si>
  <si>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</si>
  <si>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</si>
  <si>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</si>
  <si>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</si>
  <si>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</si>
  <si>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</si>
  <si>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</si>
  <si>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</si>
  <si>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</si>
  <si>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</si>
  <si>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</si>
  <si>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</si>
  <si>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</si>
  <si>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</si>
  <si>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</si>
  <si>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</si>
  <si>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</si>
  <si>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</si>
  <si>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</si>
  <si>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</si>
  <si>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</si>
  <si>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</si>
  <si>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</si>
  <si>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</si>
  <si>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</si>
  <si>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</si>
  <si>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</si>
  <si>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</si>
  <si>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</si>
  <si>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</si>
  <si>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</si>
  <si>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</si>
  <si>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</si>
  <si>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</si>
  <si>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</si>
  <si>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</si>
  <si>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</si>
  <si>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</si>
  <si>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</si>
  <si>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</si>
  <si>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</si>
  <si>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</si>
  <si>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</si>
  <si>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</si>
  <si>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</si>
  <si>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</si>
  <si>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</si>
  <si>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</si>
  <si>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</si>
  <si>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</si>
  <si>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</si>
  <si>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</si>
  <si>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</si>
  <si>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</si>
  <si>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</si>
  <si>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</si>
  <si>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322</t>
  </si>
  <si>
    <t>中国共产党临沧市委员会老干部局</t>
  </si>
  <si>
    <t>322001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</si>
  <si>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</si>
  <si>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</si>
  <si>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</si>
  <si>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</si>
  <si>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</si>
  <si>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</si>
  <si>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</si>
  <si>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</si>
  <si>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</si>
  <si>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</si>
  <si>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</si>
  <si>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</si>
  <si>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</si>
  <si>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</si>
  <si>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20131</t>
  </si>
  <si>
    <t>党委办公厅（室）及相关机构事务</t>
  </si>
  <si>
    <t>2013101</t>
  </si>
  <si>
    <t>行政运行</t>
  </si>
  <si>
    <t>208</t>
  </si>
  <si>
    <t>社会保障和就业支出</t>
  </si>
  <si>
    <t>20805</t>
  </si>
  <si>
    <t>行政事业单位养老支出</t>
  </si>
  <si>
    <t>2080501</t>
  </si>
  <si>
    <t>行政单位离退休</t>
  </si>
  <si>
    <t>2080503</t>
  </si>
  <si>
    <t>离退休人员管理机构</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</si>
  <si>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</si>
  <si>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</si>
  <si>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</si>
  <si>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</si>
  <si>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</si>
  <si>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</si>
  <si>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</si>
  <si>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</si>
  <si>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</si>
  <si>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</si>
  <si>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</si>
  <si>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</si>
  <si>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</si>
  <si>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</si>
  <si>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</si>
  <si>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</si>
  <si>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</si>
  <si>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</si>
  <si>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</si>
  <si>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</si>
  <si>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</si>
  <si>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</si>
  <si>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</si>
  <si>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</si>
  <si>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</si>
  <si>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</si>
  <si>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</si>
  <si>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</si>
  <si>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</si>
  <si>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</si>
  <si>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</si>
  <si>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</si>
  <si>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</si>
  <si>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</si>
  <si>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</si>
  <si>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</si>
  <si>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</si>
  <si>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</si>
  <si>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</si>
  <si>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</si>
  <si>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</si>
  <si>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</si>
  <si>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</si>
  <si>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</si>
  <si>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</si>
  <si>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</si>
  <si>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</si>
  <si>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</si>
  <si>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</si>
  <si>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</si>
  <si>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</si>
  <si>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</si>
  <si>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</si>
  <si>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</si>
  <si>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</si>
  <si>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</si>
  <si>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</si>
  <si>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</si>
  <si>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</si>
  <si>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</si>
  <si>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</si>
  <si>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</si>
  <si>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</si>
  <si>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</si>
  <si>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</si>
  <si>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</si>
  <si>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</si>
  <si>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</si>
  <si>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</si>
  <si>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</si>
  <si>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</si>
  <si>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</si>
  <si>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</si>
  <si>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</si>
  <si>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</si>
  <si>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</si>
  <si>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</si>
  <si>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</si>
  <si>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</si>
  <si>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</si>
  <si>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</si>
  <si>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</si>
  <si>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</si>
  <si>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</si>
  <si>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</si>
  <si>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</si>
  <si>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</si>
  <si>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</si>
  <si>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</si>
  <si>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</si>
  <si>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</si>
  <si>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</si>
  <si>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</si>
  <si>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</si>
  <si>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</si>
  <si>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</si>
  <si>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</si>
  <si>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530900210000000002817</t>
  </si>
  <si>
    <t>行政人员支出工资</t>
  </si>
  <si>
    <t>30101</t>
  </si>
  <si>
    <t>基本工资</t>
  </si>
  <si>
    <t>30102</t>
  </si>
  <si>
    <t>津贴补贴</t>
  </si>
  <si>
    <t>30103</t>
  </si>
  <si>
    <t>奖金</t>
  </si>
  <si>
    <t>530900231100001500502</t>
  </si>
  <si>
    <t>行政人员绩效考核奖</t>
  </si>
  <si>
    <t>530900210000000002818</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</si>
  <si>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</si>
  <si>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</si>
  <si>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</si>
  <si>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</si>
  <si>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</si>
  <si>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</si>
  <si>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</si>
  <si>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</si>
  <si>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</si>
  <si>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</si>
  <si>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</si>
  <si>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30111</t>
  </si>
  <si>
    <t>公务员医疗补助缴费</t>
  </si>
  <si>
    <t>30112</t>
  </si>
  <si>
    <t>其他社会保障缴费</t>
  </si>
  <si>
    <t>530900210000000002819</t>
  </si>
  <si>
    <t>30113</t>
  </si>
  <si>
    <t>530900210000000004645</t>
  </si>
  <si>
    <t>30217</t>
  </si>
  <si>
    <t>530900210000000002841</t>
  </si>
  <si>
    <t>一般公用经费</t>
  </si>
  <si>
    <t>30201</t>
  </si>
  <si>
    <t>办公费</t>
  </si>
  <si>
    <t>30211</t>
  </si>
  <si>
    <t>差旅费</t>
  </si>
  <si>
    <t>530900210000000002826</t>
  </si>
  <si>
    <t>离退休公用经费</t>
  </si>
  <si>
    <t>530900210000000002827</t>
  </si>
  <si>
    <t>职工教育经费</t>
  </si>
  <si>
    <t>30216</t>
  </si>
  <si>
    <t>培训费</t>
  </si>
  <si>
    <t>530900210000000002824</t>
  </si>
  <si>
    <t>工会经费</t>
  </si>
  <si>
    <t>30228</t>
  </si>
  <si>
    <t>530900210000000002825</t>
  </si>
  <si>
    <t>福利费</t>
  </si>
  <si>
    <t>30229</t>
  </si>
  <si>
    <t>530900210000000002822</t>
  </si>
  <si>
    <t>公务用车运行维护费</t>
  </si>
  <si>
    <t>30231</t>
  </si>
  <si>
    <t>530900210000000002823</t>
  </si>
  <si>
    <t>行政人员公务交通补贴</t>
  </si>
  <si>
    <t>30239</t>
  </si>
  <si>
    <t>其他交通费用</t>
  </si>
  <si>
    <t>530900210000000002820</t>
  </si>
  <si>
    <t>离退休费</t>
  </si>
  <si>
    <t>30302</t>
  </si>
  <si>
    <t>退休费</t>
  </si>
  <si>
    <t>预算05-1表</t>
  </si>
  <si>
    <t>项目分类</t>
  </si>
  <si>
    <t>项目单位</t>
  </si>
  <si>
    <t>经济科目编码</t>
  </si>
  <si>
    <t>经济科目名称</t>
  </si>
  <si>
    <t>本年拨款</t>
  </si>
  <si>
    <t>其中：本次下达</t>
  </si>
  <si>
    <t>春节、建党节、敬老节慰问经费</t>
  </si>
  <si>
    <t>民生类</t>
  </si>
  <si>
    <t>530900210000000003427</t>
  </si>
  <si>
    <t>30301</t>
  </si>
  <si>
    <t>离休费</t>
  </si>
  <si>
    <t>到市外、省外走访看望易地安置离休干部经费</t>
  </si>
  <si>
    <t>530900210000000003525</t>
  </si>
  <si>
    <t>看望生病住院厅处级退休干部和去逝厅处级退休干部家属经费</t>
  </si>
  <si>
    <t>530900210000000003448</t>
  </si>
  <si>
    <t>离退休干部参观考察经费</t>
  </si>
  <si>
    <t>530900231100001183532</t>
  </si>
  <si>
    <t>30214</t>
  </si>
  <si>
    <t>租赁费</t>
  </si>
  <si>
    <t>离退休干部党支部党建工作经费</t>
  </si>
  <si>
    <t>530900210000000003521</t>
  </si>
  <si>
    <t>离退休干部特殊困难经费</t>
  </si>
  <si>
    <t>530900210000000003446</t>
  </si>
  <si>
    <t>30305</t>
  </si>
  <si>
    <t>生活补助</t>
  </si>
  <si>
    <t>市老干部书画协会工作经费</t>
  </si>
  <si>
    <t>事业发展类</t>
  </si>
  <si>
    <t>530900210000000004117</t>
  </si>
  <si>
    <t>预算05-2表</t>
  </si>
  <si>
    <t>单位名称、项目名称</t>
  </si>
  <si>
    <t>项目年度绩效目标</t>
  </si>
  <si>
    <t>一级指标</t>
  </si>
  <si>
    <t>二级指标</t>
  </si>
  <si>
    <t>三级指标</t>
  </si>
  <si>
    <t>指标性质</t>
  </si>
  <si>
    <t>指标值</t>
  </si>
  <si>
    <t>度量单位</t>
  </si>
  <si>
    <t>指标属性</t>
  </si>
  <si>
    <t>指标内容</t>
  </si>
  <si>
    <t>认真落实《中共临沧市委办公室 临沧市人民政府办公室印发&lt;关于进一步加强和改进离退休干部工作的实施意见&gt;的通知》（临办发〔2018〕20号）和《中共临沧市委办公室印发&lt;关于看望生病住院厅处级干部和去逝厅处级干部家属的暂行规定&gt;的通知》（临办发〔2009〕75号）精神，协助做好离退休干部丧事办理工作。</t>
  </si>
  <si>
    <t>产出指标</t>
  </si>
  <si>
    <t>数量指标</t>
  </si>
  <si>
    <t>看望生病住院离休干部和厅处级退休干部人数；慰问去世离退休干部家属。</t>
  </si>
  <si>
    <t>=</t>
  </si>
  <si>
    <t>25</t>
  </si>
  <si>
    <t>人(人次、家)</t>
  </si>
  <si>
    <t>定量指标</t>
  </si>
  <si>
    <t>反映获补助人员、企业的数量情况，也适用补贴、资助等形式的补助。</t>
  </si>
  <si>
    <t>政策宣传次数</t>
  </si>
  <si>
    <t>&gt;=</t>
  </si>
  <si>
    <t>次</t>
  </si>
  <si>
    <t>反映政策的宣传力度情况。</t>
  </si>
  <si>
    <t>质量指标</t>
  </si>
  <si>
    <t>获补覆盖率</t>
  </si>
  <si>
    <t>90</t>
  </si>
  <si>
    <t>%</t>
  </si>
  <si>
    <t>获补覆盖率=实际慰问家属人数/去世厅级处级离退休干部人数*100%</t>
  </si>
  <si>
    <t>效益指标</t>
  </si>
  <si>
    <t>社会效益</t>
  </si>
  <si>
    <t>政策知晓率</t>
  </si>
  <si>
    <t>95</t>
  </si>
  <si>
    <t>反映补助政策的宣传效果情况。
政策知晓率=调查中补助政策知晓人数/调查总人数*100%</t>
  </si>
  <si>
    <t>满意度指标</t>
  </si>
  <si>
    <t>服务对象满意度</t>
  </si>
  <si>
    <t>离退休干部及家属满意度</t>
  </si>
  <si>
    <t>反映获补助受益对象的满意程度。</t>
  </si>
  <si>
    <t>随着离退休干部普遍进入“双高期”，根据《中共云南省委组织部、老干部局、省财政厅等六部门关于建立特困老干部帮扶解困办法的通知》（云组通〔2008〕5号）要求，临沧市制定了《市直特困老干部帮扶解困实施办法》，每年对市直部门特困离退休干部进行有效帮扶，且需要帮扶人数逐年增加。</t>
  </si>
  <si>
    <t>帮扶特困离退休干部人数</t>
  </si>
  <si>
    <t>30</t>
  </si>
  <si>
    <t>人</t>
  </si>
  <si>
    <t>反映获帮扶离退休干部的数量情。</t>
  </si>
  <si>
    <t>帮扶对象困难认定准确率</t>
  </si>
  <si>
    <t>80</t>
  </si>
  <si>
    <t>反映帮扶对象困难程度认定的准确情况。
帮扶对象困难认定准确率=抽检符合标准的帮扶对象数/抽检实际帮扶对象数*100%</t>
  </si>
  <si>
    <t>时效指标</t>
  </si>
  <si>
    <t>救助发放及时率</t>
  </si>
  <si>
    <t>反映特困离退休干部申请帮扶金兑现的及时性的情况。
救助发放及时率=时限内帮扶的特困离退休干部数/应帮扶特困离退休干部数*100%</t>
  </si>
  <si>
    <t>离退休干部及家属政策知晓率</t>
  </si>
  <si>
    <t>60</t>
  </si>
  <si>
    <t>反映帮扶政策的宣传效果情况。
政策知晓率=调查中帮扶政策知晓人数/调查总人数*100%</t>
  </si>
  <si>
    <t>反映获帮扶离退休干部的满意程度。
获帮扶离退休干部满意度=调查中满意和较满意的获获帮扶离退休干部数/调查总人数*100%</t>
  </si>
  <si>
    <t>为全面落实离退休干部政治待遇，让离退休干部共享经济社会发展的成果。根据市委、市政府安排部署，从2016年起，由市委老干部局在春节、“七一”建党节、敬老节期间分3次按干管权限走访慰问市直单位离退休干部，春节慰问含无固定收入已故离休干部遗属(配偶)。</t>
  </si>
  <si>
    <t>慰问市直单位市直单位离休干部、处级退休干部以及遗属人数。</t>
  </si>
  <si>
    <t>2000</t>
  </si>
  <si>
    <t>反映慰问离退休干部人数。</t>
  </si>
  <si>
    <t>慰问离退休干部准确率</t>
  </si>
  <si>
    <t>100</t>
  </si>
  <si>
    <t>反映慰问离退休干部的准确性情况。
慰问离退休干部准确率=抽检符合慰问标准的离退休干部数/抽检实际慰问的离退休干部人数*100%</t>
  </si>
  <si>
    <t>发放及时率</t>
  </si>
  <si>
    <t>反映发放离退休干部的情况。
发放及时率=在时限内发放资金/应发放资金*100%</t>
  </si>
  <si>
    <t>反映重大节日走访慰问政策的宣传效果情况。
政策知晓率=调查中重大节日慰问政策知晓人数/调查总人数*100%</t>
  </si>
  <si>
    <t>涉及慰问对象满意度</t>
  </si>
  <si>
    <t>市老干部书画协会成立于1995年，是经民政部门批准老年社团，由一批老年书画爱好者组成。成立以来，定期进行换届、举办书画展、义务写春联活动，凝聚释放正能量，推动了文化繁荣发展，得到群众的欢迎。</t>
  </si>
  <si>
    <t>举办天数</t>
  </si>
  <si>
    <t>天</t>
  </si>
  <si>
    <t>反映每次书画展展出年的天数情况。</t>
  </si>
  <si>
    <t>举办书画展次数</t>
  </si>
  <si>
    <t>反映年度举办（参加）展览、展会的次数情况。</t>
  </si>
  <si>
    <t>展示品目种类</t>
  </si>
  <si>
    <t>类</t>
  </si>
  <si>
    <t>反映展览种类情况。</t>
  </si>
  <si>
    <t>书画展参加人次</t>
  </si>
  <si>
    <t>300</t>
  </si>
  <si>
    <t>人次</t>
  </si>
  <si>
    <t>反映参加展览、展会人次的情况。</t>
  </si>
  <si>
    <t>协会会员满意度</t>
  </si>
  <si>
    <t>反映参加展览、展会人员的满意程度。</t>
  </si>
  <si>
    <t>深入贯彻落实中央、省委、市委的有关文件精神，年内对易地安置（异地居住）的11名离休干部进行走访慰问，帮助解决一批实际问题。依托临沧市驻昆明离退休干部“云岭银发驿站”，举办1期老干部理论培训班、召开1次情况通报会、召开2次座谈会，通过走访慰问、开展各类学习活动，切实维护驻昆离退休干部队伍和谐稳定，引领易地安置（异地居住）离退休干部更加关心关注临沧发展，助力临沧经济社会建设。</t>
  </si>
  <si>
    <t>看望慰问易地安置（异地居住）离休干部人数</t>
  </si>
  <si>
    <t>11</t>
  </si>
  <si>
    <t>反映补助政策的宣传力度情况。</t>
  </si>
  <si>
    <t>获补对象准确率</t>
  </si>
  <si>
    <t>反映获补助对象认定的准确性情况。
获补对象准确率=抽检符合标准的补助对象数/抽检实际补助对象数*100%</t>
  </si>
  <si>
    <t>易地安置（异地居住）离休干部政策知晓率</t>
  </si>
  <si>
    <t>易地安置（异地居住）离退休干部满意度</t>
  </si>
  <si>
    <t>根据《中共临沧市委办公室 临沧市人民政府办公室关于印发&lt;临沧市老干部工作八项制度&gt;的通知》（中组发[2008]10号）和《中共临沧市委办公室  临沧市人民政府办公室关于进一步做好离退休干部参观考察工作的通知》（临办发〔2014〕92号）文件精神，每年组织厅级离退休干部就地就近参观考察活动不少于1次。</t>
  </si>
  <si>
    <t>组织离退休干部考察次数</t>
  </si>
  <si>
    <t>贯彻落实中央、省委、市委关于离退休干部参观考察等有关政策规定，原则上每年组织活动不少于1次。</t>
  </si>
  <si>
    <t>参加参观考察厅级离退休干部人数</t>
  </si>
  <si>
    <t>10</t>
  </si>
  <si>
    <t>根据目前厅级退休干部需求测算，</t>
  </si>
  <si>
    <t>参加就近就地参观考察覆盖率</t>
  </si>
  <si>
    <t>参观考察涉及厅级退休干部所在部门。</t>
  </si>
  <si>
    <t>为临沧经济社会高质量发展建言献策条数</t>
  </si>
  <si>
    <t>20</t>
  </si>
  <si>
    <t>条</t>
  </si>
  <si>
    <t>根据厅级离退休干部参与人数测算</t>
  </si>
  <si>
    <t>厅级离退休干部满意度</t>
  </si>
  <si>
    <t>临沧市厅级离退休干部数测算</t>
  </si>
  <si>
    <t>根据《中共临沧市委办公室 临沧市人民政府办公室印发&lt;关于进一步加强和改进离退休干部工作的实施意见&gt;的通知》（临办发〔2018〕20号）和《中共临沧市委组织部、中共临沧市委老干部局 临沧市财政局关于明确省级机关事业单位离退休干部党组织工作经费保障标准的通知》（临老字〔2020〕1号）精神，建立健全离退休干部党支部工作经费保障机制，一部分由市委老干部局统一向财政申请，列入年度预算，按年度拨付各离退休干部党支部，用于加强离退休干部党支部规范化示范化建设。</t>
  </si>
  <si>
    <t>补助市直单位离退休干部党支部数</t>
  </si>
  <si>
    <t>40</t>
  </si>
  <si>
    <t>个</t>
  </si>
  <si>
    <t>反映补助政策的宣传力度情况。即结合重大节日走访慰问、老干部工作对补助政策进行宣传的次数。</t>
  </si>
  <si>
    <t>获补覆盖率=实际获得补助党支部数/符合补助的离退休干部党支部数*100%</t>
  </si>
  <si>
    <t>离退休干部党支部和党员满意度</t>
  </si>
  <si>
    <t>预算06表</t>
  </si>
  <si>
    <t>政府性基金预算支出预算表</t>
  </si>
  <si>
    <t>单位名称：临沧市发展和改革委员会</t>
  </si>
  <si>
    <t>本年政府性基金预算支出</t>
  </si>
  <si>
    <t>备注：因我单位2025年无政府性基金预算，故此表无数据。</t>
  </si>
  <si>
    <t>预算07表</t>
  </si>
  <si>
    <t>预算项目</t>
  </si>
  <si>
    <t>采购项目</t>
  </si>
  <si>
    <t>采购目录</t>
  </si>
  <si>
    <t>计量
单位</t>
  </si>
  <si>
    <t>数量</t>
  </si>
  <si>
    <t>面向中小企业预留资金</t>
  </si>
  <si>
    <t>政府性
基金</t>
  </si>
  <si>
    <t>国有资本经营收益</t>
  </si>
  <si>
    <t>财政专户管理的收入</t>
  </si>
  <si>
    <t>备注：因我单位2025年无政府购买服务预算，故此表无数据。</t>
  </si>
  <si>
    <t>预算08表</t>
  </si>
  <si>
    <t>政府购买服务项目</t>
  </si>
  <si>
    <t>政府购买服务目录</t>
  </si>
  <si>
    <t>预算09-1表</t>
  </si>
  <si>
    <t>单位名称（项目）</t>
  </si>
  <si>
    <t>地区</t>
  </si>
  <si>
    <t>政府性基金</t>
  </si>
  <si>
    <t>凤庆县</t>
  </si>
  <si>
    <t>云县</t>
  </si>
  <si>
    <t>临翔区</t>
  </si>
  <si>
    <t>永德县</t>
  </si>
  <si>
    <t>镇康县</t>
  </si>
  <si>
    <t>双江县</t>
  </si>
  <si>
    <t>耿马县</t>
  </si>
  <si>
    <t>沧源县</t>
  </si>
  <si>
    <t>高新区</t>
  </si>
  <si>
    <t>边境合作区</t>
  </si>
  <si>
    <t>备注：因我单位2025年无市对下转移支付预算，故此表无数据。</t>
  </si>
  <si>
    <t>预算09-2表</t>
  </si>
  <si>
    <t>备注：因我单位2025年无市对下转移项目，故此表无数据。</t>
  </si>
  <si>
    <t>预算10表</t>
  </si>
  <si>
    <t>资产类别</t>
  </si>
  <si>
    <t>资产分类代码.名称</t>
  </si>
  <si>
    <t>资产名称</t>
  </si>
  <si>
    <t>计量单位</t>
  </si>
  <si>
    <t>财政部门批复数（元）</t>
  </si>
  <si>
    <t>单价</t>
  </si>
  <si>
    <t>金额</t>
  </si>
  <si>
    <t>备注：因我单位2025年无新增资产配置预算，故此表无数据。</t>
  </si>
  <si>
    <t>预算11表</t>
  </si>
  <si>
    <t>上级补助</t>
  </si>
  <si>
    <t>备注：因我单位2025年无上级补助项目支出预算，故此表无数据。</t>
  </si>
  <si>
    <t>预算12表</t>
  </si>
  <si>
    <t>项目级次</t>
  </si>
  <si>
    <t>312 民生类</t>
  </si>
  <si>
    <t>本级</t>
  </si>
  <si>
    <t>313 事业发展类</t>
  </si>
  <si>
    <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</si>
</sst>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176" formatCode="hh:mm:ss"/>
    <numFmt numFmtId="177" formatCode="#,##0.00;\-#,##0.00;;@"/>
    <numFmt numFmtId="42" formatCode="_ &quot;￥&quot;* #,##0_ ;_ &quot;￥&quot;* \-#,##0_ ;_ &quot;￥&quot;* &quot;-&quot;_ ;_ @_ "/>
    <numFmt numFmtId="178" formatCode="yyyy\-mm\-dd\ hh:mm:ss"/>
    <numFmt numFmtId="179" formatCode="#,##0;\-#,##0;;@"/>
    <numFmt numFmtId="43" formatCode="_ * #,##0.00_ ;_ * \-#,##0.00_ ;_ * &quot;-&quot;??_ ;_ @_ "/>
    <numFmt numFmtId="180" formatCode="yyyy\-mm\-dd"/>
  </numFmts>
  <fonts count="53">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1"/>
      <name val="宋体"/>
      <charset val="1"/>
    </font>
    <font>
      <sz val="22"/>
      <name val="方正小标宋简体"/>
      <charset val="134"/>
    </font>
    <font>
      <sz val="11"/>
      <color theme="1"/>
      <name val="仿宋_GB2312"/>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sz val="11"/>
      <color rgb="FF3F3F76"/>
      <name val="宋体"/>
      <charset val="0"/>
      <scheme val="minor"/>
    </font>
    <font>
      <sz val="11"/>
      <color theme="0"/>
      <name val="宋体"/>
      <charset val="0"/>
      <scheme val="minor"/>
    </font>
    <font>
      <sz val="11"/>
      <color theme="1"/>
      <name val="宋体"/>
      <charset val="134"/>
      <scheme val="minor"/>
    </font>
    <font>
      <b/>
      <sz val="11"/>
      <color theme="3"/>
      <name val="宋体"/>
      <charset val="134"/>
      <scheme val="minor"/>
    </font>
    <font>
      <b/>
      <sz val="11"/>
      <color theme="1"/>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sz val="11"/>
      <color rgb="FF9C0006"/>
      <name val="宋体"/>
      <charset val="0"/>
      <scheme val="minor"/>
    </font>
    <font>
      <b/>
      <sz val="15"/>
      <color theme="3"/>
      <name val="宋体"/>
      <charset val="134"/>
      <scheme val="minor"/>
    </font>
    <font>
      <sz val="9"/>
      <name val="微软雅黑"/>
      <charset val="1"/>
    </font>
    <font>
      <b/>
      <sz val="11"/>
      <color rgb="FF3F3F3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8">
    <xf numFmtId="0" fontId="0" fillId="0" borderId="0">
      <alignment vertical="top"/>
      <protection locked="false"/>
    </xf>
    <xf numFmtId="0" fontId="44" fillId="0" borderId="0">
      <alignment vertical="top"/>
      <protection locked="false"/>
    </xf>
    <xf numFmtId="179" fontId="7" fillId="0" borderId="4">
      <alignment horizontal="right" vertical="center"/>
    </xf>
    <xf numFmtId="10" fontId="7" fillId="0" borderId="4">
      <alignment horizontal="right" vertical="center"/>
    </xf>
    <xf numFmtId="178" fontId="7" fillId="0" borderId="4">
      <alignment horizontal="right" vertical="center"/>
    </xf>
    <xf numFmtId="176" fontId="7" fillId="0" borderId="4">
      <alignment horizontal="right" vertical="center"/>
    </xf>
    <xf numFmtId="0" fontId="34" fillId="27" borderId="0" applyNumberFormat="false" applyBorder="false" applyAlignment="false" applyProtection="false">
      <alignment vertical="center"/>
    </xf>
    <xf numFmtId="0" fontId="32" fillId="19" borderId="0" applyNumberFormat="false" applyBorder="false" applyAlignment="false" applyProtection="false">
      <alignment vertical="center"/>
    </xf>
    <xf numFmtId="0" fontId="45" fillId="21" borderId="19" applyNumberFormat="false" applyAlignment="false" applyProtection="false">
      <alignment vertical="center"/>
    </xf>
    <xf numFmtId="0" fontId="46" fillId="22" borderId="20" applyNumberFormat="false" applyAlignment="false" applyProtection="false">
      <alignment vertical="center"/>
    </xf>
    <xf numFmtId="0" fontId="42" fillId="14" borderId="0" applyNumberFormat="false" applyBorder="false" applyAlignment="false" applyProtection="false">
      <alignment vertical="center"/>
    </xf>
    <xf numFmtId="0" fontId="43" fillId="0" borderId="18"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40" fillId="0" borderId="18" applyNumberFormat="false" applyFill="false" applyAlignment="false" applyProtection="false">
      <alignment vertical="center"/>
    </xf>
    <xf numFmtId="0" fontId="32" fillId="23" borderId="0" applyNumberFormat="false" applyBorder="false" applyAlignment="false" applyProtection="false">
      <alignment vertical="center"/>
    </xf>
    <xf numFmtId="41" fontId="35" fillId="0" borderId="0" applyFont="false" applyFill="false" applyBorder="false" applyAlignment="false" applyProtection="false">
      <alignment vertical="center"/>
    </xf>
    <xf numFmtId="0" fontId="32" fillId="10"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34" fillId="20" borderId="0" applyNumberFormat="false" applyBorder="false" applyAlignment="false" applyProtection="false">
      <alignment vertical="center"/>
    </xf>
    <xf numFmtId="0" fontId="36" fillId="0" borderId="17" applyNumberFormat="false" applyFill="false" applyAlignment="false" applyProtection="false">
      <alignment vertical="center"/>
    </xf>
    <xf numFmtId="0" fontId="37" fillId="0" borderId="16" applyNumberFormat="false" applyFill="false" applyAlignment="false" applyProtection="false">
      <alignment vertical="center"/>
    </xf>
    <xf numFmtId="0" fontId="32" fillId="8" borderId="0" applyNumberFormat="false" applyBorder="false" applyAlignment="false" applyProtection="false">
      <alignment vertical="center"/>
    </xf>
    <xf numFmtId="0" fontId="32" fillId="9"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43" fontId="35" fillId="0" borderId="0" applyFon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32" fillId="24" borderId="0" applyNumberFormat="false" applyBorder="false" applyAlignment="false" applyProtection="false">
      <alignment vertical="center"/>
    </xf>
    <xf numFmtId="0" fontId="48" fillId="0" borderId="21"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2" fillId="13" borderId="0" applyNumberFormat="false" applyBorder="false" applyAlignment="false" applyProtection="false">
      <alignment vertical="center"/>
    </xf>
    <xf numFmtId="49" fontId="7" fillId="0" borderId="4">
      <alignment horizontal="left" vertical="center" wrapText="true"/>
    </xf>
    <xf numFmtId="42" fontId="35" fillId="0" borderId="0" applyFon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2" fillId="18" borderId="0" applyNumberFormat="false" applyBorder="false" applyAlignment="false" applyProtection="false">
      <alignment vertical="center"/>
    </xf>
    <xf numFmtId="180" fontId="7" fillId="0" borderId="4">
      <alignment horizontal="right" vertical="center"/>
    </xf>
    <xf numFmtId="0" fontId="35" fillId="30" borderId="22" applyNumberFormat="false" applyFont="false" applyAlignment="false" applyProtection="false">
      <alignment vertical="center"/>
    </xf>
    <xf numFmtId="0" fontId="34" fillId="28" borderId="0" applyNumberFormat="false" applyBorder="false" applyAlignment="false" applyProtection="false">
      <alignment vertical="center"/>
    </xf>
    <xf numFmtId="0" fontId="49" fillId="31" borderId="0" applyNumberFormat="false" applyBorder="false" applyAlignment="false" applyProtection="false">
      <alignment vertical="center"/>
    </xf>
    <xf numFmtId="0" fontId="32" fillId="26" borderId="0" applyNumberFormat="false" applyBorder="false" applyAlignment="false" applyProtection="false">
      <alignment vertical="center"/>
    </xf>
    <xf numFmtId="0" fontId="50" fillId="32" borderId="0" applyNumberFormat="false" applyBorder="false" applyAlignment="false" applyProtection="false">
      <alignment vertical="center"/>
    </xf>
    <xf numFmtId="0" fontId="51" fillId="21" borderId="15" applyNumberFormat="false" applyAlignment="false" applyProtection="false">
      <alignment vertical="center"/>
    </xf>
    <xf numFmtId="0" fontId="34" fillId="29" borderId="0" applyNumberFormat="false" applyBorder="false" applyAlignment="false" applyProtection="false">
      <alignment vertical="center"/>
    </xf>
    <xf numFmtId="0" fontId="34" fillId="15" borderId="0" applyNumberFormat="false" applyBorder="false" applyAlignment="false" applyProtection="false">
      <alignment vertical="center"/>
    </xf>
    <xf numFmtId="0" fontId="34" fillId="25" borderId="0" applyNumberFormat="false" applyBorder="false" applyAlignment="false" applyProtection="false">
      <alignment vertical="center"/>
    </xf>
    <xf numFmtId="177" fontId="7" fillId="0" borderId="4">
      <alignment horizontal="right" vertical="center"/>
    </xf>
    <xf numFmtId="0" fontId="34" fillId="12"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9" fontId="35" fillId="0" borderId="0" applyFont="false" applyFill="false" applyBorder="false" applyAlignment="false" applyProtection="false">
      <alignment vertical="center"/>
    </xf>
    <xf numFmtId="0" fontId="34" fillId="7" borderId="0" applyNumberFormat="false" applyBorder="false" applyAlignment="false" applyProtection="false">
      <alignment vertical="center"/>
    </xf>
    <xf numFmtId="177" fontId="7" fillId="0" borderId="4">
      <alignment horizontal="right" vertical="center"/>
    </xf>
    <xf numFmtId="44" fontId="35" fillId="0" borderId="0" applyFont="false" applyFill="false" applyBorder="false" applyAlignment="false" applyProtection="false">
      <alignment vertical="center"/>
    </xf>
    <xf numFmtId="0" fontId="34" fillId="6" borderId="0" applyNumberFormat="false" applyBorder="false" applyAlignment="false" applyProtection="false">
      <alignment vertical="center"/>
    </xf>
    <xf numFmtId="0" fontId="32" fillId="5" borderId="0" applyNumberFormat="false" applyBorder="false" applyAlignment="false" applyProtection="false">
      <alignment vertical="center"/>
    </xf>
    <xf numFmtId="0" fontId="33" fillId="4" borderId="15" applyNumberFormat="false" applyAlignment="false" applyProtection="false">
      <alignment vertical="center"/>
    </xf>
    <xf numFmtId="0" fontId="32" fillId="3" borderId="0" applyNumberFormat="false" applyBorder="false" applyAlignment="false" applyProtection="false">
      <alignment vertical="center"/>
    </xf>
    <xf numFmtId="0" fontId="34" fillId="17" borderId="0" applyNumberFormat="false" applyBorder="false" applyAlignment="false" applyProtection="false">
      <alignment vertical="center"/>
    </xf>
    <xf numFmtId="0" fontId="32" fillId="11" borderId="0" applyNumberFormat="false" applyBorder="false" applyAlignment="false" applyProtection="false">
      <alignment vertical="center"/>
    </xf>
  </cellStyleXfs>
  <cellXfs count="226">
    <xf numFmtId="0" fontId="0" fillId="0" borderId="0" xfId="0" applyFont="true">
      <alignment vertical="top"/>
      <protection locked="false"/>
    </xf>
    <xf numFmtId="0" fontId="1" fillId="0" borderId="0" xfId="0" applyFont="true" applyAlignment="true">
      <alignment vertical="center"/>
      <protection locked="false"/>
    </xf>
    <xf numFmtId="49" fontId="2" fillId="0" borderId="0" xfId="0" applyNumberFormat="true" applyFont="true" applyAlignment="true" applyProtection="true">
      <alignment vertical="center"/>
    </xf>
    <xf numFmtId="0" fontId="3" fillId="0" borderId="0" xfId="0" applyFont="true" applyAlignment="true" applyProtection="true">
      <alignment horizontal="center" vertical="center"/>
    </xf>
    <xf numFmtId="0" fontId="4" fillId="0" borderId="0" xfId="0" applyFont="true" applyAlignment="true" applyProtection="true">
      <alignment horizontal="center" vertical="center"/>
    </xf>
    <xf numFmtId="0" fontId="5" fillId="0" borderId="0" xfId="0" applyFont="true" applyAlignment="true">
      <alignment horizontal="left" vertical="center"/>
      <protection locked="false"/>
    </xf>
    <xf numFmtId="0" fontId="6" fillId="0" borderId="0" xfId="0" applyFont="true" applyAlignment="true" applyProtection="true">
      <alignment horizontal="left" vertical="center"/>
    </xf>
    <xf numFmtId="0" fontId="6" fillId="0" borderId="1" xfId="0" applyFont="true" applyBorder="true" applyAlignment="true">
      <alignment horizontal="center" vertical="center" wrapText="true"/>
      <protection locked="false"/>
    </xf>
    <xf numFmtId="0" fontId="6" fillId="0" borderId="1" xfId="0" applyFont="true" applyBorder="true" applyAlignment="true" applyProtection="true">
      <alignment horizontal="center" vertical="center" wrapText="true"/>
    </xf>
    <xf numFmtId="0" fontId="6" fillId="0" borderId="2" xfId="0" applyFont="true" applyBorder="true" applyAlignment="true">
      <alignment horizontal="center" vertical="center" wrapText="true"/>
      <protection locked="false"/>
    </xf>
    <xf numFmtId="0" fontId="6" fillId="0" borderId="2" xfId="0" applyFont="true" applyBorder="true" applyAlignment="true" applyProtection="true">
      <alignment horizontal="center" vertical="center" wrapText="true"/>
    </xf>
    <xf numFmtId="0" fontId="6" fillId="0" borderId="3" xfId="0" applyFont="true" applyBorder="true" applyAlignment="true">
      <alignment horizontal="center" vertical="center" wrapText="true"/>
      <protection locked="false"/>
    </xf>
    <xf numFmtId="0" fontId="6" fillId="0" borderId="3" xfId="0" applyFont="true" applyBorder="true" applyAlignment="true" applyProtection="true">
      <alignment horizontal="center" vertical="center" wrapText="true"/>
    </xf>
    <xf numFmtId="0" fontId="2" fillId="0" borderId="4" xfId="0" applyFont="true" applyBorder="true" applyAlignment="true" applyProtection="true">
      <alignment horizontal="center" vertical="center"/>
    </xf>
    <xf numFmtId="0" fontId="5" fillId="0" borderId="4" xfId="0" applyFont="true" applyBorder="true" applyAlignment="true">
      <alignment horizontal="left" vertical="center" wrapText="true"/>
      <protection locked="false"/>
    </xf>
    <xf numFmtId="0" fontId="5" fillId="0" borderId="4" xfId="0" applyFont="true" applyBorder="true" applyAlignment="true">
      <alignment horizontal="left" vertical="center"/>
      <protection locked="false"/>
    </xf>
    <xf numFmtId="0" fontId="5" fillId="0" borderId="4" xfId="0" applyFont="true" applyBorder="true" applyAlignment="true">
      <alignment horizontal="left" vertical="center" wrapText="true" indent="1"/>
      <protection locked="false"/>
    </xf>
    <xf numFmtId="49" fontId="7" fillId="0" borderId="4" xfId="31" applyNumberFormat="true" applyFont="true" applyBorder="true" applyProtection="true">
      <alignment horizontal="left" vertical="center" wrapText="true"/>
      <protection locked="false"/>
    </xf>
    <xf numFmtId="0" fontId="5" fillId="0" borderId="5" xfId="0" applyFont="true" applyBorder="true" applyAlignment="true">
      <alignment horizontal="center" vertical="center" wrapText="true"/>
      <protection locked="false"/>
    </xf>
    <xf numFmtId="0" fontId="5" fillId="0" borderId="6" xfId="0" applyFont="true" applyBorder="true" applyAlignment="true">
      <alignment horizontal="left" vertical="center" wrapText="true"/>
      <protection locked="false"/>
    </xf>
    <xf numFmtId="0" fontId="5" fillId="0" borderId="7" xfId="0" applyFont="true" applyBorder="true" applyAlignment="true">
      <alignment horizontal="left" vertical="center" wrapText="true"/>
      <protection locked="false"/>
    </xf>
    <xf numFmtId="0" fontId="2" fillId="0" borderId="0" xfId="0" applyFont="true" applyAlignment="true" applyProtection="true">
      <alignment vertical="center"/>
    </xf>
    <xf numFmtId="0" fontId="2" fillId="0" borderId="0" xfId="0" applyFont="true" applyAlignment="true">
      <alignment horizontal="right" vertical="center"/>
      <protection locked="false"/>
    </xf>
    <xf numFmtId="0" fontId="6" fillId="0" borderId="0" xfId="0" applyFont="true" applyAlignment="true" applyProtection="true">
      <alignment vertical="center"/>
    </xf>
    <xf numFmtId="0" fontId="6" fillId="0" borderId="5" xfId="0" applyFont="true" applyBorder="true" applyAlignment="true" applyProtection="true">
      <alignment horizontal="center" vertical="center"/>
    </xf>
    <xf numFmtId="0" fontId="6" fillId="0" borderId="6" xfId="0" applyFont="true" applyBorder="true" applyAlignment="true" applyProtection="true">
      <alignment horizontal="center" vertical="center"/>
    </xf>
    <xf numFmtId="0" fontId="6" fillId="0" borderId="7" xfId="0" applyFont="true" applyBorder="true" applyAlignment="true" applyProtection="true">
      <alignment horizontal="center" vertical="center"/>
    </xf>
    <xf numFmtId="0" fontId="2" fillId="0" borderId="4" xfId="0" applyFont="true" applyBorder="true" applyAlignment="true">
      <alignment horizontal="center" vertical="center"/>
      <protection locked="false"/>
    </xf>
    <xf numFmtId="177" fontId="7" fillId="0" borderId="4" xfId="0" applyNumberFormat="true" applyFont="true" applyBorder="true" applyAlignment="true">
      <alignment horizontal="right" vertical="center"/>
      <protection locked="false"/>
    </xf>
    <xf numFmtId="49" fontId="2" fillId="0" borderId="0" xfId="0" applyNumberFormat="true" applyFont="true" applyAlignment="true" applyProtection="true"/>
    <xf numFmtId="0" fontId="2" fillId="0" borderId="1" xfId="0" applyFont="true" applyBorder="true" applyAlignment="true" applyProtection="true">
      <alignment horizontal="center" vertical="center"/>
    </xf>
    <xf numFmtId="0" fontId="5" fillId="0" borderId="8" xfId="0" applyFont="true" applyBorder="true" applyAlignment="true" applyProtection="true">
      <alignment horizontal="left" vertical="center" wrapText="true"/>
    </xf>
    <xf numFmtId="0" fontId="5" fillId="0" borderId="8" xfId="0" applyFont="true" applyBorder="true" applyAlignment="true">
      <alignment horizontal="left" vertical="center" wrapText="true"/>
      <protection locked="false"/>
    </xf>
    <xf numFmtId="0" fontId="2" fillId="0" borderId="8" xfId="0" applyFont="true" applyBorder="true" applyAlignment="true">
      <alignment horizontal="center" vertical="center" wrapText="true"/>
      <protection locked="false"/>
    </xf>
    <xf numFmtId="0" fontId="5" fillId="0" borderId="8" xfId="0" applyFont="true" applyBorder="true" applyAlignment="true" applyProtection="true">
      <alignment horizontal="left" vertical="center"/>
    </xf>
    <xf numFmtId="0" fontId="8" fillId="0" borderId="0" xfId="1" applyFont="true" applyFill="true" applyAlignment="true" applyProtection="true">
      <alignment horizontal="left" vertical="center"/>
    </xf>
    <xf numFmtId="0" fontId="2" fillId="0" borderId="0" xfId="0" applyFont="true" applyAlignment="true" applyProtection="true"/>
    <xf numFmtId="0" fontId="6" fillId="0" borderId="1" xfId="0" applyFont="true" applyBorder="true" applyAlignment="true" applyProtection="true">
      <alignment horizontal="center" vertical="center"/>
    </xf>
    <xf numFmtId="0" fontId="6" fillId="0" borderId="2" xfId="0" applyFont="true" applyBorder="true" applyAlignment="true" applyProtection="true">
      <alignment horizontal="center" vertical="center"/>
    </xf>
    <xf numFmtId="0" fontId="6" fillId="0" borderId="3" xfId="0" applyFont="true" applyBorder="true" applyAlignment="true" applyProtection="true">
      <alignment horizontal="center" vertical="center"/>
    </xf>
    <xf numFmtId="177" fontId="7" fillId="0" borderId="8" xfId="0" applyNumberFormat="true" applyFont="true" applyBorder="true" applyAlignment="true">
      <alignment horizontal="right" vertical="center"/>
      <protection locked="false"/>
    </xf>
    <xf numFmtId="0" fontId="5" fillId="0" borderId="0" xfId="0" applyFont="true" applyAlignment="true">
      <alignment horizontal="right" vertical="center"/>
      <protection locked="false"/>
    </xf>
    <xf numFmtId="0" fontId="2" fillId="0" borderId="1" xfId="0" applyFont="true" applyBorder="true" applyAlignment="true">
      <alignment horizontal="center" vertical="center"/>
      <protection locked="false"/>
    </xf>
    <xf numFmtId="0" fontId="3" fillId="0" borderId="0" xfId="0" applyFont="true" applyAlignment="true" applyProtection="true">
      <alignment horizontal="center" vertical="center" wrapText="true"/>
    </xf>
    <xf numFmtId="0" fontId="5" fillId="0" borderId="0" xfId="0" applyFont="true" applyAlignment="true" applyProtection="true">
      <alignment horizontal="left" vertical="center"/>
    </xf>
    <xf numFmtId="0" fontId="6" fillId="0" borderId="8" xfId="0" applyFont="true" applyBorder="true" applyAlignment="true" applyProtection="true">
      <alignment horizontal="center" vertical="center" wrapText="true"/>
    </xf>
    <xf numFmtId="0" fontId="5" fillId="0" borderId="8" xfId="0" applyFont="true" applyBorder="true" applyAlignment="true" applyProtection="true">
      <alignment vertical="center" wrapText="true"/>
    </xf>
    <xf numFmtId="0" fontId="5" fillId="0" borderId="8" xfId="0" applyFont="true" applyBorder="true" applyAlignment="true">
      <alignment horizontal="center" vertical="center" wrapText="true"/>
      <protection locked="false"/>
    </xf>
    <xf numFmtId="0" fontId="5" fillId="0" borderId="0" xfId="0" applyFont="true" applyAlignment="true" applyProtection="true">
      <alignment horizontal="right" vertical="center"/>
    </xf>
    <xf numFmtId="0" fontId="2" fillId="0" borderId="0" xfId="0" applyFont="true" applyAlignment="true" applyProtection="true">
      <alignment horizontal="right" vertical="center" wrapText="true"/>
    </xf>
    <xf numFmtId="0" fontId="6" fillId="0" borderId="5" xfId="0" applyFont="true" applyBorder="true" applyAlignment="true" applyProtection="true">
      <alignment horizontal="center" vertical="center" wrapText="true"/>
    </xf>
    <xf numFmtId="0" fontId="6" fillId="0" borderId="6" xfId="0" applyFont="true" applyBorder="true" applyAlignment="true" applyProtection="true">
      <alignment horizontal="center" vertical="center" wrapText="true"/>
    </xf>
    <xf numFmtId="0" fontId="6" fillId="0" borderId="7" xfId="0" applyFont="true" applyBorder="true" applyAlignment="true" applyProtection="true">
      <alignment horizontal="center" vertical="center" wrapText="true"/>
    </xf>
    <xf numFmtId="179" fontId="7" fillId="0" borderId="8" xfId="2" applyNumberFormat="true" applyFont="true" applyBorder="true" applyProtection="true">
      <alignment horizontal="right" vertical="center"/>
      <protection locked="false"/>
    </xf>
    <xf numFmtId="0" fontId="4" fillId="0" borderId="0" xfId="0" applyFont="true" applyAlignment="true">
      <alignment horizontal="center" vertical="center"/>
      <protection locked="false"/>
    </xf>
    <xf numFmtId="0" fontId="5" fillId="0" borderId="0" xfId="0" applyFont="true">
      <alignment vertical="top"/>
      <protection locked="false"/>
    </xf>
    <xf numFmtId="0" fontId="6" fillId="0" borderId="8" xfId="0" applyFont="true" applyBorder="true" applyAlignment="true">
      <alignment horizontal="center" vertical="center"/>
      <protection locked="false"/>
    </xf>
    <xf numFmtId="0" fontId="5" fillId="0" borderId="8" xfId="0" applyFont="true" applyBorder="true" applyAlignment="true" applyProtection="true">
      <alignment horizontal="center" vertical="center" wrapText="true"/>
    </xf>
    <xf numFmtId="0" fontId="5" fillId="0" borderId="8" xfId="0" applyFont="true" applyBorder="true" applyAlignment="true">
      <alignment horizontal="center" vertical="center"/>
      <protection locked="false"/>
    </xf>
    <xf numFmtId="0" fontId="2" fillId="0" borderId="0" xfId="0" applyFont="true" applyAlignment="true" applyProtection="true">
      <alignment horizontal="right" vertical="center"/>
    </xf>
    <xf numFmtId="0" fontId="9" fillId="0" borderId="0" xfId="0" applyFont="true" applyAlignment="true">
      <alignment horizontal="center" vertical="center" wrapText="true"/>
      <protection locked="false"/>
    </xf>
    <xf numFmtId="0" fontId="5" fillId="0" borderId="0" xfId="0" applyFont="true" applyAlignment="true" applyProtection="true">
      <alignment horizontal="left" vertical="center" wrapText="true"/>
    </xf>
    <xf numFmtId="0" fontId="6" fillId="0" borderId="0" xfId="0" applyFont="true" applyAlignment="true" applyProtection="true">
      <alignment wrapText="true"/>
    </xf>
    <xf numFmtId="0" fontId="2" fillId="0" borderId="0" xfId="0" applyFont="true" applyAlignment="true" applyProtection="true">
      <alignment horizontal="right" wrapText="true"/>
    </xf>
    <xf numFmtId="0" fontId="6" fillId="0" borderId="9" xfId="0" applyFont="true" applyBorder="true" applyAlignment="true" applyProtection="true">
      <alignment horizontal="center" vertical="center" wrapText="true"/>
    </xf>
    <xf numFmtId="0" fontId="6" fillId="0" borderId="8" xfId="0" applyFont="true" applyBorder="true" applyAlignment="true" applyProtection="true">
      <alignment horizontal="center" vertical="center"/>
    </xf>
    <xf numFmtId="0" fontId="2" fillId="0" borderId="0" xfId="0" applyFont="true" applyAlignment="true" applyProtection="true">
      <alignment wrapText="true"/>
    </xf>
    <xf numFmtId="0" fontId="5" fillId="0" borderId="0" xfId="0" applyFont="true" applyAlignment="true">
      <alignment horizontal="right"/>
      <protection locked="false"/>
    </xf>
    <xf numFmtId="0" fontId="6" fillId="0" borderId="6" xfId="0" applyFont="true" applyBorder="true" applyAlignment="true">
      <alignment horizontal="center" vertical="center"/>
      <protection locked="false"/>
    </xf>
    <xf numFmtId="0" fontId="6" fillId="0" borderId="1" xfId="0" applyFont="true" applyBorder="true" applyAlignment="true">
      <alignment horizontal="center" vertical="center"/>
      <protection locked="false"/>
    </xf>
    <xf numFmtId="0" fontId="2" fillId="0" borderId="0" xfId="0" applyFont="true" applyAlignment="true">
      <protection locked="false"/>
    </xf>
    <xf numFmtId="0" fontId="4" fillId="0" borderId="0" xfId="0" applyFont="true" applyAlignment="true" applyProtection="true">
      <alignment horizontal="center" vertical="center" wrapText="true"/>
    </xf>
    <xf numFmtId="0" fontId="6" fillId="0" borderId="0" xfId="0" applyFont="true" applyAlignment="true">
      <protection locked="false"/>
    </xf>
    <xf numFmtId="0" fontId="6" fillId="0" borderId="10" xfId="0" applyFont="true" applyBorder="true" applyAlignment="true" applyProtection="true">
      <alignment horizontal="center" vertical="center" wrapText="true"/>
    </xf>
    <xf numFmtId="0" fontId="6" fillId="0" borderId="10" xfId="0" applyFont="true" applyBorder="true" applyAlignment="true">
      <alignment horizontal="center" vertical="center" wrapText="true"/>
      <protection locked="false"/>
    </xf>
    <xf numFmtId="0" fontId="6" fillId="0" borderId="11" xfId="0" applyFont="true" applyBorder="true" applyAlignment="true" applyProtection="true">
      <alignment horizontal="center" vertical="center" wrapText="true"/>
    </xf>
    <xf numFmtId="0" fontId="6" fillId="0" borderId="11" xfId="0" applyFont="true" applyBorder="true" applyAlignment="true">
      <alignment horizontal="center" vertical="center" wrapText="true"/>
      <protection locked="false"/>
    </xf>
    <xf numFmtId="3" fontId="6" fillId="0" borderId="8" xfId="0" applyNumberFormat="true" applyFont="true" applyBorder="true" applyAlignment="true" applyProtection="true">
      <alignment horizontal="center" vertical="center"/>
    </xf>
    <xf numFmtId="0" fontId="5" fillId="0" borderId="8" xfId="0" applyFont="true" applyBorder="true" applyAlignment="true" applyProtection="true">
      <alignment horizontal="center" vertical="center"/>
    </xf>
    <xf numFmtId="0" fontId="5" fillId="0" borderId="8" xfId="0" applyFont="true" applyBorder="true" applyAlignment="true">
      <alignment horizontal="left" vertical="center"/>
      <protection locked="false"/>
    </xf>
    <xf numFmtId="0" fontId="5" fillId="0" borderId="0" xfId="0" applyFont="true" applyAlignment="true">
      <alignment vertical="top" wrapText="true"/>
      <protection locked="false"/>
    </xf>
    <xf numFmtId="0" fontId="4" fillId="0" borderId="0" xfId="0" applyFont="true" applyAlignment="true">
      <alignment horizontal="center" vertical="center" wrapText="true"/>
      <protection locked="false"/>
    </xf>
    <xf numFmtId="0" fontId="6" fillId="0" borderId="6" xfId="0" applyFont="true" applyBorder="true" applyAlignment="true">
      <alignment horizontal="center" vertical="center" wrapText="true"/>
      <protection locked="false"/>
    </xf>
    <xf numFmtId="0" fontId="6" fillId="0" borderId="12" xfId="0" applyFont="true" applyBorder="true" applyAlignment="true" applyProtection="true">
      <alignment horizontal="center" vertical="center" wrapText="true"/>
    </xf>
    <xf numFmtId="0" fontId="6" fillId="0" borderId="12" xfId="0" applyFont="true" applyBorder="true" applyAlignment="true">
      <alignment horizontal="center" vertical="center"/>
      <protection locked="false"/>
    </xf>
    <xf numFmtId="0" fontId="5" fillId="0" borderId="0" xfId="0" applyFont="true" applyAlignment="true">
      <alignment horizontal="right" vertical="center" wrapText="true"/>
      <protection locked="false"/>
    </xf>
    <xf numFmtId="0" fontId="5" fillId="0" borderId="0" xfId="0" applyFont="true" applyAlignment="true" applyProtection="true">
      <alignment horizontal="right" vertical="center" wrapText="true"/>
    </xf>
    <xf numFmtId="0" fontId="5" fillId="0" borderId="0" xfId="0" applyFont="true" applyAlignment="true">
      <alignment horizontal="right" wrapText="true"/>
      <protection locked="false"/>
    </xf>
    <xf numFmtId="0" fontId="6" fillId="0" borderId="12" xfId="0" applyFont="true" applyBorder="true" applyAlignment="true">
      <alignment horizontal="center" vertical="center" wrapText="true"/>
      <protection locked="false"/>
    </xf>
    <xf numFmtId="0" fontId="6" fillId="0" borderId="13" xfId="0" applyFont="true" applyBorder="true" applyAlignment="true" applyProtection="true">
      <alignment horizontal="center" vertical="center" wrapText="true"/>
    </xf>
    <xf numFmtId="0" fontId="6" fillId="0" borderId="0" xfId="0" applyFont="true" applyAlignment="true" applyProtection="true"/>
    <xf numFmtId="0" fontId="6" fillId="0" borderId="13" xfId="0" applyFont="true" applyBorder="true" applyAlignment="true" applyProtection="true">
      <alignment horizontal="center" vertical="center"/>
    </xf>
    <xf numFmtId="0" fontId="5" fillId="0" borderId="3" xfId="0" applyFont="true" applyBorder="true" applyAlignment="true" applyProtection="true">
      <alignment horizontal="left" vertical="center" wrapText="true"/>
    </xf>
    <xf numFmtId="0" fontId="5" fillId="0" borderId="13" xfId="0" applyFont="true" applyBorder="true" applyAlignment="true" applyProtection="true">
      <alignment horizontal="left" vertical="center" wrapText="true"/>
    </xf>
    <xf numFmtId="0" fontId="5" fillId="0" borderId="14" xfId="0" applyFont="true" applyBorder="true" applyAlignment="true" applyProtection="true">
      <alignment horizontal="center" vertical="center"/>
    </xf>
    <xf numFmtId="0" fontId="5" fillId="0" borderId="12" xfId="0" applyFont="true" applyBorder="true" applyAlignment="true" applyProtection="true">
      <alignment horizontal="left" vertical="center"/>
    </xf>
    <xf numFmtId="0" fontId="10" fillId="0" borderId="0" xfId="0" applyFont="true" applyFill="true" applyAlignment="true" applyProtection="true">
      <alignment horizontal="left" vertical="center"/>
    </xf>
    <xf numFmtId="0" fontId="6" fillId="0" borderId="13" xfId="0" applyFont="true" applyBorder="true" applyAlignment="true">
      <alignment horizontal="center" vertical="center"/>
      <protection locked="false"/>
    </xf>
    <xf numFmtId="0" fontId="5" fillId="0" borderId="13" xfId="0" applyFont="true" applyBorder="true" applyAlignment="true" applyProtection="true">
      <alignment horizontal="right" vertical="center"/>
    </xf>
    <xf numFmtId="3" fontId="5" fillId="0" borderId="13" xfId="0" applyNumberFormat="true" applyFont="true" applyBorder="true" applyAlignment="true" applyProtection="true">
      <alignment horizontal="right" vertical="center"/>
    </xf>
    <xf numFmtId="0" fontId="6" fillId="0" borderId="13" xfId="0" applyFont="true" applyBorder="true" applyAlignment="true">
      <alignment horizontal="center" vertical="center" wrapText="true"/>
      <protection locked="false"/>
    </xf>
    <xf numFmtId="0" fontId="6" fillId="0" borderId="4" xfId="0" applyFont="true" applyBorder="true" applyAlignment="true">
      <alignment horizontal="center" vertical="center" wrapText="true"/>
      <protection locked="false"/>
    </xf>
    <xf numFmtId="0" fontId="11" fillId="0" borderId="0" xfId="0" applyFont="true" applyAlignment="true">
      <alignment horizontal="right"/>
      <protection locked="false"/>
    </xf>
    <xf numFmtId="49" fontId="11" fillId="0" borderId="0" xfId="0" applyNumberFormat="true" applyFont="true" applyAlignment="true">
      <protection locked="false"/>
    </xf>
    <xf numFmtId="0" fontId="2" fillId="0" borderId="0" xfId="0" applyFont="true" applyAlignment="true" applyProtection="true">
      <alignment horizontal="right"/>
    </xf>
    <xf numFmtId="0" fontId="3" fillId="0" borderId="0" xfId="0" applyFont="true" applyAlignment="true">
      <alignment horizontal="center" vertical="center" wrapText="true"/>
      <protection locked="false"/>
    </xf>
    <xf numFmtId="0" fontId="12" fillId="0" borderId="0" xfId="0" applyFont="true" applyAlignment="true">
      <alignment horizontal="center" vertical="center" wrapText="true"/>
      <protection locked="false"/>
    </xf>
    <xf numFmtId="0" fontId="12" fillId="0" borderId="0" xfId="0" applyFont="true" applyAlignment="true">
      <alignment horizontal="center" vertical="center"/>
      <protection locked="false"/>
    </xf>
    <xf numFmtId="0" fontId="12" fillId="0" borderId="0" xfId="0" applyFont="true" applyAlignment="true" applyProtection="true">
      <alignment horizontal="center" vertical="center"/>
    </xf>
    <xf numFmtId="49" fontId="6" fillId="0" borderId="10" xfId="0" applyNumberFormat="true" applyFont="true" applyBorder="true" applyAlignment="true">
      <alignment horizontal="center" vertical="center" wrapText="true"/>
      <protection locked="false"/>
    </xf>
    <xf numFmtId="0" fontId="6" fillId="0" borderId="10" xfId="0" applyFont="true" applyBorder="true" applyAlignment="true">
      <alignment horizontal="center" vertical="center"/>
      <protection locked="false"/>
    </xf>
    <xf numFmtId="0" fontId="6" fillId="0" borderId="3" xfId="0" applyFont="true" applyBorder="true" applyAlignment="true">
      <alignment horizontal="center" vertical="center"/>
      <protection locked="false"/>
    </xf>
    <xf numFmtId="49" fontId="6" fillId="0" borderId="13" xfId="0" applyNumberFormat="true" applyFont="true" applyBorder="true" applyAlignment="true">
      <alignment horizontal="center" vertical="center" wrapText="true"/>
      <protection locked="false"/>
    </xf>
    <xf numFmtId="49" fontId="6" fillId="0" borderId="13" xfId="0" applyNumberFormat="true" applyFont="true" applyBorder="true" applyAlignment="true">
      <alignment horizontal="center" vertical="center"/>
      <protection locked="false"/>
    </xf>
    <xf numFmtId="0" fontId="5" fillId="0" borderId="3" xfId="0" applyFont="true" applyBorder="true" applyAlignment="true">
      <alignment horizontal="left" vertical="center" wrapText="true"/>
      <protection locked="false"/>
    </xf>
    <xf numFmtId="0" fontId="5" fillId="0" borderId="13" xfId="0" applyFont="true" applyBorder="true" applyAlignment="true">
      <alignment horizontal="left" vertical="center" wrapText="true"/>
      <protection locked="false"/>
    </xf>
    <xf numFmtId="0" fontId="2" fillId="0" borderId="5" xfId="0" applyFont="true" applyBorder="true" applyAlignment="true">
      <alignment horizontal="center" vertical="center"/>
      <protection locked="false"/>
    </xf>
    <xf numFmtId="0" fontId="2" fillId="0" borderId="6" xfId="0" applyFont="true" applyBorder="true" applyAlignment="true">
      <alignment horizontal="center" vertical="center"/>
      <protection locked="false"/>
    </xf>
    <xf numFmtId="0" fontId="2" fillId="0" borderId="7" xfId="0" applyFont="true" applyBorder="true" applyAlignment="true">
      <alignment horizontal="center" vertical="center"/>
      <protection locked="false"/>
    </xf>
    <xf numFmtId="0" fontId="6" fillId="0" borderId="4" xfId="0" applyFont="true" applyBorder="true" applyAlignment="true" applyProtection="true">
      <alignment horizontal="center" vertical="center" wrapText="true"/>
    </xf>
    <xf numFmtId="3" fontId="6" fillId="0" borderId="4" xfId="0" applyNumberFormat="true" applyFont="true" applyBorder="true" applyAlignment="true" applyProtection="true">
      <alignment horizontal="center" vertical="center"/>
    </xf>
    <xf numFmtId="0" fontId="5" fillId="0" borderId="4" xfId="0" applyFont="true" applyBorder="true" applyAlignment="true" applyProtection="true">
      <alignment horizontal="left" vertical="center" wrapText="true"/>
    </xf>
    <xf numFmtId="0" fontId="5" fillId="0" borderId="4" xfId="0" applyFont="true" applyBorder="true" applyAlignment="true" applyProtection="true">
      <alignment vertical="center" wrapText="true"/>
    </xf>
    <xf numFmtId="0" fontId="5" fillId="0" borderId="4" xfId="0" applyFont="true" applyBorder="true" applyAlignment="true" applyProtection="true">
      <alignment horizontal="left" vertical="center" wrapText="true" indent="1"/>
    </xf>
    <xf numFmtId="0" fontId="5" fillId="0" borderId="4" xfId="0" applyFont="true" applyBorder="true" applyAlignment="true" applyProtection="true">
      <alignment horizontal="left" vertical="center" wrapText="true" indent="2"/>
    </xf>
    <xf numFmtId="0" fontId="6" fillId="0" borderId="4" xfId="0" applyFont="true" applyBorder="true" applyAlignment="true">
      <alignment horizontal="center" vertical="center"/>
      <protection locked="false"/>
    </xf>
    <xf numFmtId="0" fontId="5" fillId="0" borderId="4" xfId="0" applyFont="true" applyBorder="true" applyAlignment="true" applyProtection="true">
      <alignment horizontal="center" vertical="center" wrapText="true"/>
    </xf>
    <xf numFmtId="0" fontId="5" fillId="0" borderId="4" xfId="0" applyFont="true" applyBorder="true" applyAlignment="true">
      <alignment horizontal="center" vertical="center"/>
      <protection locked="false"/>
    </xf>
    <xf numFmtId="3" fontId="2" fillId="0" borderId="4" xfId="0" applyNumberFormat="true" applyFont="true" applyBorder="true" applyAlignment="true" applyProtection="true">
      <alignment horizontal="center" vertical="center"/>
    </xf>
    <xf numFmtId="0" fontId="2" fillId="0" borderId="4" xfId="0" applyFont="true" applyBorder="true" applyAlignment="true" applyProtection="true">
      <alignment vertical="center"/>
    </xf>
    <xf numFmtId="0" fontId="2" fillId="0" borderId="5" xfId="0" applyFont="true" applyBorder="true" applyAlignment="true">
      <alignment horizontal="center" vertical="center" wrapText="true"/>
      <protection locked="false"/>
    </xf>
    <xf numFmtId="0" fontId="5" fillId="0" borderId="6" xfId="0" applyFont="true" applyBorder="true" applyAlignment="true" applyProtection="true">
      <alignment horizontal="left" vertical="center"/>
    </xf>
    <xf numFmtId="0" fontId="5" fillId="0" borderId="7" xfId="0" applyFont="true" applyBorder="true" applyAlignment="true" applyProtection="true">
      <alignment horizontal="left" vertical="center"/>
    </xf>
    <xf numFmtId="0" fontId="6" fillId="0" borderId="9" xfId="0" applyFont="true" applyBorder="true" applyAlignment="true" applyProtection="true">
      <alignment horizontal="center" vertical="center"/>
    </xf>
    <xf numFmtId="0" fontId="6" fillId="0" borderId="10" xfId="0" applyFont="true" applyBorder="true" applyAlignment="true" applyProtection="true">
      <alignment horizontal="center" vertical="center"/>
    </xf>
    <xf numFmtId="0" fontId="6" fillId="0" borderId="14" xfId="0" applyFont="true" applyBorder="true" applyAlignment="true">
      <alignment horizontal="center" vertical="center" wrapText="true"/>
      <protection locked="false"/>
    </xf>
    <xf numFmtId="0" fontId="6" fillId="0" borderId="2" xfId="0" applyFont="true" applyBorder="true" applyAlignment="true">
      <alignment horizontal="center" vertical="center"/>
      <protection locked="false"/>
    </xf>
    <xf numFmtId="0" fontId="2" fillId="0" borderId="0" xfId="0" applyFont="true">
      <alignment vertical="top"/>
      <protection locked="false"/>
    </xf>
    <xf numFmtId="49" fontId="2" fillId="0" borderId="0" xfId="0" applyNumberFormat="true" applyFont="true" applyAlignment="true">
      <protection locked="false"/>
    </xf>
    <xf numFmtId="0" fontId="3" fillId="0" borderId="0" xfId="0" applyFont="true" applyAlignment="true">
      <alignment horizontal="center" vertical="center"/>
      <protection locked="false"/>
    </xf>
    <xf numFmtId="0" fontId="6" fillId="0" borderId="0" xfId="0" applyFont="true" applyAlignment="true">
      <alignment horizontal="left" vertical="center"/>
      <protection locked="false"/>
    </xf>
    <xf numFmtId="3" fontId="2" fillId="0" borderId="4" xfId="0" applyNumberFormat="true" applyFont="true" applyBorder="true" applyAlignment="true">
      <alignment horizontal="center" vertical="center"/>
      <protection locked="false"/>
    </xf>
    <xf numFmtId="0" fontId="5" fillId="0" borderId="4" xfId="0" applyFont="true" applyBorder="true" applyAlignment="true" applyProtection="true">
      <alignment horizontal="left" vertical="center"/>
    </xf>
    <xf numFmtId="0" fontId="5" fillId="0" borderId="4" xfId="0" applyFont="true" applyBorder="true" applyAlignment="true" applyProtection="true">
      <alignment horizontal="left" vertical="center" indent="1"/>
    </xf>
    <xf numFmtId="0" fontId="5" fillId="0" borderId="6" xfId="0" applyFont="true" applyBorder="true" applyAlignment="true">
      <alignment horizontal="left" vertical="center"/>
      <protection locked="false"/>
    </xf>
    <xf numFmtId="0" fontId="6" fillId="0" borderId="5" xfId="0" applyFont="true" applyBorder="true" applyAlignment="true">
      <alignment horizontal="center" vertical="center"/>
      <protection locked="false"/>
    </xf>
    <xf numFmtId="0" fontId="5" fillId="0" borderId="7" xfId="0" applyFont="true" applyBorder="true" applyAlignment="true">
      <alignment horizontal="left" vertical="center"/>
      <protection locked="false"/>
    </xf>
    <xf numFmtId="0" fontId="6" fillId="0" borderId="5" xfId="0" applyFont="true" applyBorder="true" applyAlignment="true">
      <alignment horizontal="center" vertical="center" wrapText="true"/>
      <protection locked="false"/>
    </xf>
    <xf numFmtId="0" fontId="6" fillId="0" borderId="7" xfId="0" applyFont="true" applyBorder="true" applyAlignment="true">
      <alignment horizontal="center" vertical="center"/>
      <protection locked="false"/>
    </xf>
    <xf numFmtId="0" fontId="6" fillId="0" borderId="7" xfId="0" applyFont="true" applyBorder="true" applyAlignment="true">
      <alignment horizontal="center" vertical="center" wrapText="true"/>
      <protection locked="false"/>
    </xf>
    <xf numFmtId="0" fontId="13" fillId="0" borderId="0" xfId="0" applyFont="true" applyAlignment="true" applyProtection="true">
      <alignment horizontal="center"/>
    </xf>
    <xf numFmtId="0" fontId="14" fillId="0" borderId="0" xfId="0" applyFont="true" applyAlignment="true" applyProtection="true">
      <alignment horizontal="center" wrapText="true"/>
    </xf>
    <xf numFmtId="0" fontId="2" fillId="0" borderId="0" xfId="0" applyFont="true" applyAlignment="true" applyProtection="true">
      <alignment horizontal="center" wrapText="true"/>
    </xf>
    <xf numFmtId="0" fontId="15" fillId="0" borderId="3" xfId="0" applyFont="true" applyBorder="true" applyAlignment="true">
      <alignment horizontal="center" vertical="center" wrapText="true"/>
      <protection locked="false"/>
    </xf>
    <xf numFmtId="0" fontId="6" fillId="0" borderId="4" xfId="0" applyFont="true" applyBorder="true" applyAlignment="true" applyProtection="true">
      <alignment horizontal="center" vertical="center"/>
    </xf>
    <xf numFmtId="0" fontId="16" fillId="0" borderId="4" xfId="0" applyFont="true" applyBorder="true" applyAlignment="true">
      <alignment horizontal="center" vertical="center"/>
      <protection locked="false"/>
    </xf>
    <xf numFmtId="0" fontId="17" fillId="0" borderId="4" xfId="0" applyFont="true" applyBorder="true" applyAlignment="true" applyProtection="true">
      <alignment horizontal="center" vertical="center"/>
    </xf>
    <xf numFmtId="0" fontId="16" fillId="0" borderId="4" xfId="0" applyFont="true" applyBorder="true" applyAlignment="true" applyProtection="true">
      <alignment horizontal="center" vertical="center"/>
    </xf>
    <xf numFmtId="0" fontId="16" fillId="0" borderId="5" xfId="0" applyFont="true" applyBorder="true" applyAlignment="true" applyProtection="true">
      <alignment horizontal="center" vertical="center"/>
    </xf>
    <xf numFmtId="177" fontId="18" fillId="0" borderId="4" xfId="0" applyNumberFormat="true" applyFont="true" applyBorder="true" applyAlignment="true" applyProtection="true">
      <alignment horizontal="center" vertical="center"/>
    </xf>
    <xf numFmtId="177" fontId="19" fillId="0" borderId="4" xfId="0" applyNumberFormat="true" applyFont="true" applyBorder="true" applyAlignment="true" applyProtection="true">
      <alignment horizontal="right" vertical="center"/>
    </xf>
    <xf numFmtId="177" fontId="5" fillId="0" borderId="4" xfId="0" applyNumberFormat="true" applyFont="true" applyBorder="true" applyAlignment="true" applyProtection="true">
      <alignment horizontal="center" vertical="center"/>
    </xf>
    <xf numFmtId="0" fontId="2" fillId="0" borderId="0" xfId="0" applyFont="true" applyProtection="true">
      <alignment vertical="top"/>
    </xf>
    <xf numFmtId="0" fontId="20" fillId="0" borderId="0" xfId="0" applyFont="true" applyAlignment="true" applyProtection="true">
      <alignment horizontal="center" vertical="center"/>
    </xf>
    <xf numFmtId="0" fontId="2" fillId="0" borderId="0" xfId="0" applyFont="true" applyAlignment="true">
      <alignment horizontal="left" vertical="center"/>
      <protection locked="false"/>
    </xf>
    <xf numFmtId="49" fontId="6" fillId="0" borderId="5" xfId="0" applyNumberFormat="true" applyFont="true" applyBorder="true" applyAlignment="true" applyProtection="true">
      <alignment horizontal="center" vertical="center" wrapText="true"/>
    </xf>
    <xf numFmtId="49" fontId="6" fillId="0" borderId="7" xfId="0" applyNumberFormat="true" applyFont="true" applyBorder="true" applyAlignment="true" applyProtection="true">
      <alignment horizontal="center" vertical="center" wrapText="true"/>
    </xf>
    <xf numFmtId="49" fontId="6" fillId="0" borderId="4" xfId="0" applyNumberFormat="true" applyFont="true" applyBorder="true" applyAlignment="true" applyProtection="true">
      <alignment horizontal="center" vertical="center"/>
    </xf>
    <xf numFmtId="0" fontId="2" fillId="0" borderId="5" xfId="0" applyFont="true" applyBorder="true" applyAlignment="true" applyProtection="true">
      <alignment horizontal="center" vertical="center"/>
    </xf>
    <xf numFmtId="0" fontId="2" fillId="0" borderId="7" xfId="0" applyFont="true" applyBorder="true" applyAlignment="true" applyProtection="true">
      <alignment horizontal="center" vertical="center"/>
    </xf>
    <xf numFmtId="49" fontId="6" fillId="0" borderId="4" xfId="0" applyNumberFormat="true" applyFont="true" applyBorder="true" applyAlignment="true">
      <alignment horizontal="center" vertical="center"/>
      <protection locked="false"/>
    </xf>
    <xf numFmtId="0" fontId="21" fillId="0" borderId="0" xfId="0" applyFont="true" applyAlignment="true" applyProtection="true">
      <alignment horizontal="center" vertical="center"/>
    </xf>
    <xf numFmtId="0" fontId="22" fillId="0" borderId="0" xfId="0" applyFont="true" applyAlignment="true" applyProtection="true">
      <alignment horizontal="center" vertical="center"/>
    </xf>
    <xf numFmtId="0" fontId="5" fillId="0" borderId="4" xfId="0" applyFont="true" applyBorder="true" applyAlignment="true" applyProtection="true">
      <alignment vertical="center"/>
    </xf>
    <xf numFmtId="0" fontId="5" fillId="0" borderId="4" xfId="0" applyFont="true" applyBorder="true" applyAlignment="true">
      <alignment vertical="center"/>
      <protection locked="false"/>
    </xf>
    <xf numFmtId="0" fontId="7" fillId="0" borderId="4" xfId="0" applyFont="true" applyBorder="true" applyAlignment="true">
      <alignment vertical="center"/>
      <protection locked="false"/>
    </xf>
    <xf numFmtId="0" fontId="7" fillId="0" borderId="7" xfId="0" applyFont="true" applyBorder="true" applyAlignment="true">
      <alignment horizontal="left" vertical="center"/>
      <protection locked="false"/>
    </xf>
    <xf numFmtId="0" fontId="7" fillId="0" borderId="3" xfId="0" applyFont="true" applyBorder="true" applyAlignment="true">
      <alignment vertical="center"/>
      <protection locked="false"/>
    </xf>
    <xf numFmtId="0" fontId="7" fillId="0" borderId="13" xfId="0" applyFont="true" applyBorder="true" applyAlignment="true">
      <alignment horizontal="left" vertical="center"/>
      <protection locked="false"/>
    </xf>
    <xf numFmtId="0" fontId="7" fillId="0" borderId="3" xfId="0" applyFont="true" applyBorder="true" applyAlignment="true">
      <alignment horizontal="left" vertical="center"/>
      <protection locked="false"/>
    </xf>
    <xf numFmtId="0" fontId="23" fillId="0" borderId="3" xfId="0" applyFont="true" applyBorder="true" applyAlignment="true">
      <alignment vertical="center"/>
      <protection locked="false"/>
    </xf>
    <xf numFmtId="0" fontId="24" fillId="0" borderId="3" xfId="0" applyFont="true" applyBorder="true" applyAlignment="true">
      <alignment horizontal="center" vertical="center"/>
      <protection locked="false"/>
    </xf>
    <xf numFmtId="177" fontId="24" fillId="0" borderId="4" xfId="0" applyNumberFormat="true" applyFont="true" applyBorder="true" applyAlignment="true">
      <alignment horizontal="right" vertical="center"/>
      <protection locked="false"/>
    </xf>
    <xf numFmtId="0" fontId="5" fillId="0" borderId="4" xfId="0" applyFont="true" applyBorder="true" applyAlignment="true" applyProtection="true">
      <alignment horizontal="center" vertical="center"/>
    </xf>
    <xf numFmtId="0" fontId="25" fillId="0" borderId="0" xfId="0" applyFont="true" applyAlignment="true" applyProtection="true">
      <alignment vertical="center"/>
    </xf>
    <xf numFmtId="0" fontId="26" fillId="0" borderId="0" xfId="0" applyFont="true" applyAlignment="true" applyProtection="true">
      <alignment horizontal="center" vertical="center"/>
    </xf>
    <xf numFmtId="0" fontId="5" fillId="0" borderId="0" xfId="0" applyFont="true" applyAlignment="true">
      <alignment horizontal="left" vertical="center" wrapText="true"/>
      <protection locked="false"/>
    </xf>
    <xf numFmtId="0" fontId="2" fillId="0" borderId="0" xfId="0" applyFont="true" applyAlignment="true" applyProtection="true">
      <alignment horizontal="left" vertical="center" wrapText="true"/>
    </xf>
    <xf numFmtId="0" fontId="23" fillId="0" borderId="4" xfId="0" applyFont="true" applyBorder="true" applyAlignment="true">
      <alignment horizontal="left" vertical="center" wrapText="true" indent="1"/>
      <protection locked="false"/>
    </xf>
    <xf numFmtId="0" fontId="23" fillId="0" borderId="4" xfId="0" applyFont="true" applyBorder="true" applyAlignment="true" applyProtection="true">
      <alignment horizontal="left" vertical="center" wrapText="true" indent="1"/>
    </xf>
    <xf numFmtId="0" fontId="2" fillId="0" borderId="4" xfId="0" applyFont="true" applyBorder="true" applyAlignment="true">
      <alignment horizontal="left" vertical="center" wrapText="true" indent="2"/>
      <protection locked="false"/>
    </xf>
    <xf numFmtId="0" fontId="2" fillId="0" borderId="4" xfId="0" applyFont="true" applyBorder="true" applyAlignment="true" applyProtection="true">
      <alignment horizontal="left" vertical="center" wrapText="true" indent="2"/>
    </xf>
    <xf numFmtId="0" fontId="2" fillId="0" borderId="4" xfId="0" applyFont="true" applyBorder="true" applyAlignment="true">
      <alignment horizontal="center" vertical="center" wrapText="true"/>
      <protection locked="false"/>
    </xf>
    <xf numFmtId="0" fontId="2" fillId="0" borderId="4" xfId="0" applyFont="true" applyBorder="true" applyAlignment="true" applyProtection="true">
      <alignment horizontal="center" vertical="center" wrapText="true"/>
    </xf>
    <xf numFmtId="0" fontId="27" fillId="0" borderId="0" xfId="0" applyFont="true" applyAlignment="true" applyProtection="true"/>
    <xf numFmtId="0" fontId="28" fillId="0" borderId="0" xfId="0" applyFont="true" applyAlignment="true" applyProtection="true">
      <alignment horizontal="center" vertical="center"/>
    </xf>
    <xf numFmtId="0" fontId="2" fillId="0" borderId="1" xfId="0" applyFont="true" applyBorder="true" applyAlignment="true">
      <alignment horizontal="center" vertical="center" wrapText="true"/>
      <protection locked="false"/>
    </xf>
    <xf numFmtId="0" fontId="2" fillId="0" borderId="10" xfId="0" applyFont="true" applyBorder="true" applyAlignment="true">
      <alignment horizontal="center" vertical="center" wrapText="true"/>
      <protection locked="false"/>
    </xf>
    <xf numFmtId="0" fontId="2" fillId="0" borderId="6" xfId="0" applyFont="true" applyBorder="true" applyAlignment="true">
      <alignment horizontal="center" vertical="center" wrapText="true"/>
      <protection locked="false"/>
    </xf>
    <xf numFmtId="0" fontId="2" fillId="0" borderId="2" xfId="0" applyFont="true" applyBorder="true" applyAlignment="true" applyProtection="true">
      <alignment horizontal="center" vertical="center"/>
    </xf>
    <xf numFmtId="0" fontId="2" fillId="0" borderId="11" xfId="0" applyFont="true" applyBorder="true" applyAlignment="true" applyProtection="true">
      <alignment horizontal="center" vertical="center"/>
    </xf>
    <xf numFmtId="0" fontId="2" fillId="0" borderId="11" xfId="0" applyFont="true" applyBorder="true" applyAlignment="true">
      <alignment horizontal="center" vertical="center" wrapText="true"/>
      <protection locked="false"/>
    </xf>
    <xf numFmtId="0" fontId="2" fillId="0" borderId="3" xfId="0" applyFont="true" applyBorder="true" applyAlignment="true" applyProtection="true">
      <alignment horizontal="center" vertical="center" wrapText="true"/>
    </xf>
    <xf numFmtId="0" fontId="2" fillId="0" borderId="13" xfId="0" applyFont="true" applyBorder="true" applyAlignment="true" applyProtection="true">
      <alignment horizontal="center" vertical="center" wrapText="true"/>
    </xf>
    <xf numFmtId="0" fontId="2" fillId="0" borderId="13" xfId="0" applyFont="true" applyBorder="true" applyAlignment="true" applyProtection="true">
      <alignment horizontal="center" vertical="center"/>
    </xf>
    <xf numFmtId="0" fontId="5" fillId="0" borderId="3" xfId="0" applyFont="true" applyBorder="true" applyAlignment="true" applyProtection="true">
      <alignment vertical="center" wrapText="true"/>
    </xf>
    <xf numFmtId="0" fontId="5" fillId="0" borderId="13" xfId="0" applyFont="true" applyBorder="true" applyAlignment="true" applyProtection="true">
      <alignment vertical="center" wrapText="true"/>
    </xf>
    <xf numFmtId="0" fontId="5" fillId="0" borderId="3" xfId="0" applyFont="true" applyBorder="true" applyAlignment="true" applyProtection="true">
      <alignment horizontal="left" vertical="center" wrapText="true" indent="1"/>
    </xf>
    <xf numFmtId="0" fontId="5" fillId="0" borderId="13" xfId="0" applyFont="true" applyBorder="true" applyAlignment="true" applyProtection="true">
      <alignment horizontal="left" vertical="center" wrapText="true" indent="1"/>
    </xf>
    <xf numFmtId="0" fontId="5" fillId="0" borderId="3" xfId="0" applyFont="true" applyBorder="true" applyAlignment="true" applyProtection="true">
      <alignment horizontal="center" vertical="center"/>
    </xf>
    <xf numFmtId="0" fontId="5" fillId="0" borderId="13" xfId="0" applyFont="true" applyBorder="true" applyAlignment="true" applyProtection="true">
      <alignment vertical="center"/>
    </xf>
    <xf numFmtId="0" fontId="2" fillId="0" borderId="6" xfId="0" applyFont="true" applyBorder="true" applyAlignment="true" applyProtection="true">
      <alignment horizontal="center" vertical="center" wrapText="true"/>
    </xf>
    <xf numFmtId="0" fontId="25" fillId="0" borderId="0" xfId="0" applyFont="true" applyProtection="true">
      <alignment vertical="top"/>
    </xf>
    <xf numFmtId="0" fontId="2" fillId="0" borderId="6" xfId="0" applyFont="true" applyBorder="true" applyAlignment="true" applyProtection="true">
      <alignment horizontal="center" vertical="center"/>
    </xf>
    <xf numFmtId="0" fontId="2" fillId="0" borderId="12" xfId="0" applyFont="true" applyBorder="true" applyAlignment="true" applyProtection="true">
      <alignment horizontal="center" vertical="center"/>
    </xf>
    <xf numFmtId="0" fontId="28" fillId="0" borderId="0" xfId="0" applyFont="true" applyAlignment="true">
      <alignment horizontal="center" vertical="center"/>
      <protection locked="false"/>
    </xf>
    <xf numFmtId="0" fontId="2" fillId="0" borderId="7" xfId="0" applyFont="true" applyBorder="true" applyAlignment="true" applyProtection="true">
      <alignment horizontal="center" vertical="center" wrapText="true"/>
    </xf>
    <xf numFmtId="0" fontId="5" fillId="0" borderId="13" xfId="0" applyFont="true" applyBorder="true" applyAlignment="true">
      <alignment horizontal="center" vertical="center"/>
      <protection locked="false"/>
    </xf>
    <xf numFmtId="0" fontId="2" fillId="2" borderId="7" xfId="0" applyFont="true" applyFill="true" applyBorder="true" applyAlignment="true">
      <alignment horizontal="center" vertical="center" wrapText="true"/>
      <protection locked="false"/>
    </xf>
    <xf numFmtId="0" fontId="29" fillId="0" borderId="0" xfId="0" applyFont="true" applyAlignment="true" applyProtection="true">
      <alignment horizontal="center" vertical="top"/>
    </xf>
    <xf numFmtId="0" fontId="30" fillId="0" borderId="0" xfId="0" applyFont="true" applyAlignment="true" applyProtection="true">
      <alignment horizontal="center" vertical="center"/>
    </xf>
    <xf numFmtId="0" fontId="7" fillId="0" borderId="4" xfId="0" applyFont="true" applyBorder="true" applyAlignment="true">
      <alignment horizontal="left" vertical="center"/>
      <protection locked="false"/>
    </xf>
    <xf numFmtId="0" fontId="31" fillId="0" borderId="3" xfId="0" applyFont="true" applyBorder="true" applyAlignment="true" applyProtection="true">
      <alignment horizontal="center" vertical="center"/>
    </xf>
    <xf numFmtId="0" fontId="31" fillId="0" borderId="4" xfId="0" applyFont="true" applyBorder="true" applyAlignment="true" applyProtection="true">
      <alignment horizontal="center" vertical="center"/>
    </xf>
    <xf numFmtId="0" fontId="5" fillId="0" borderId="3" xfId="0" applyFont="true" applyBorder="true" applyAlignment="true" applyProtection="true">
      <alignment horizontal="left" vertical="center"/>
    </xf>
    <xf numFmtId="0" fontId="31" fillId="0" borderId="3" xfId="0" applyFont="true" applyBorder="true" applyAlignment="true">
      <alignment horizontal="center" vertical="center"/>
      <protection locked="false"/>
    </xf>
    <xf numFmtId="0" fontId="23" fillId="0" borderId="4" xfId="0" applyFont="true" applyBorder="true" applyAlignment="true" applyProtection="true" quotePrefix="true">
      <alignment horizontal="left" vertical="center" wrapText="true" indent="1"/>
    </xf>
    <xf numFmtId="0" fontId="2" fillId="0" borderId="4" xfId="0" applyFont="true" applyBorder="true" applyAlignment="true" applyProtection="true" quotePrefix="true">
      <alignment horizontal="left" vertical="center" wrapText="true" indent="2"/>
    </xf>
    <xf numFmtId="0" fontId="5" fillId="0" borderId="4" xfId="0" applyFont="true" applyBorder="true" applyAlignment="true" applyProtection="true" quotePrefix="true">
      <alignment horizontal="left" vertical="center" wrapText="true" indent="2"/>
    </xf>
  </cellXfs>
  <cellStyles count="58">
    <cellStyle name="常规" xfId="0" builtinId="0"/>
    <cellStyle name="Normal" xfId="1"/>
    <cellStyle name="IntegralNumberStyle" xfId="2"/>
    <cellStyle name="PercentStyle" xfId="3"/>
    <cellStyle name="DateTimeStyle" xfId="4"/>
    <cellStyle name="TimeStyle"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40% - 强调文字颜色 6" xfId="16" builtinId="51"/>
    <cellStyle name="超链接" xfId="17" builtinId="8"/>
    <cellStyle name="强调文字颜色 5" xfId="18" builtinId="45"/>
    <cellStyle name="标题 3" xfId="19" builtinId="18"/>
    <cellStyle name="汇总" xfId="20" builtinId="25"/>
    <cellStyle name="20% - 强调文字颜色 1" xfId="21" builtinId="30"/>
    <cellStyle name="40% - 强调文字颜色 1" xfId="22" builtinId="31"/>
    <cellStyle name="强调文字颜色 6" xfId="23" builtinId="49"/>
    <cellStyle name="千位分隔" xfId="24" builtinId="3"/>
    <cellStyle name="标题" xfId="25" builtinId="15"/>
    <cellStyle name="已访问的超链接" xfId="26" builtinId="9"/>
    <cellStyle name="40% - 强调文字颜色 4" xfId="27" builtinId="43"/>
    <cellStyle name="链接单元格" xfId="28" builtinId="24"/>
    <cellStyle name="标题 4" xfId="29" builtinId="19"/>
    <cellStyle name="20% - 强调文字颜色 2" xfId="30" builtinId="34"/>
    <cellStyle name="TextStyle" xfId="31"/>
    <cellStyle name="货币[0]" xfId="32" builtinId="7"/>
    <cellStyle name="警告文本" xfId="33" builtinId="11"/>
    <cellStyle name="40% - 强调文字颜色 2" xfId="34" builtinId="35"/>
    <cellStyle name="DateStyle" xfId="35"/>
    <cellStyle name="注释" xfId="36" builtinId="10"/>
    <cellStyle name="60% - 强调文字颜色 3" xfId="37" builtinId="40"/>
    <cellStyle name="好" xfId="38" builtinId="26"/>
    <cellStyle name="20% - 强调文字颜色 5" xfId="39" builtinId="46"/>
    <cellStyle name="适中" xfId="40" builtinId="28"/>
    <cellStyle name="计算" xfId="41" builtinId="22"/>
    <cellStyle name="强调文字颜色 1" xfId="42" builtinId="29"/>
    <cellStyle name="60% - 强调文字颜色 4" xfId="43" builtinId="44"/>
    <cellStyle name="60% - 强调文字颜色 1" xfId="44" builtinId="32"/>
    <cellStyle name="NumberStyle" xfId="45"/>
    <cellStyle name="强调文字颜色 2" xfId="46" builtinId="33"/>
    <cellStyle name="60% - 强调文字颜色 5" xfId="47" builtinId="48"/>
    <cellStyle name="百分比" xfId="48" builtinId="5"/>
    <cellStyle name="60% - 强调文字颜色 2" xfId="49" builtinId="36"/>
    <cellStyle name="MoneyStyle" xfId="50"/>
    <cellStyle name="货币" xfId="51" builtinId="4"/>
    <cellStyle name="强调文字颜色 3" xfId="52" builtinId="37"/>
    <cellStyle name="20% - 强调文字颜色 3" xfId="53" builtinId="38"/>
    <cellStyle name="输入" xfId="54" builtinId="20"/>
    <cellStyle name="40% - 强调文字颜色 3" xfId="55" builtinId="39"/>
    <cellStyle name="强调文字颜色 4" xfId="56" builtinId="41"/>
    <cellStyle name="20% - 强调文字颜色 4" xfId="57"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D38"/>
  <sheetViews>
    <sheetView showZeros="0" tabSelected="1" topLeftCell="A19" workbookViewId="0">
      <selection activeCell="A1" sqref="A1"/>
    </sheetView>
  </sheetViews>
  <sheetFormatPr defaultColWidth="9.14285714285714" defaultRowHeight="12" customHeight="true" outlineLevelCol="3"/>
  <cols>
    <col min="1" max="1" width="49.0952380952381" customWidth="true"/>
    <col min="2" max="2" width="47.5333333333333" customWidth="true"/>
    <col min="3" max="3" width="49.7904761904762" customWidth="true"/>
    <col min="4" max="4" width="50.8571428571429" customWidth="true"/>
  </cols>
  <sheetData>
    <row r="1" ht="15" customHeight="true" spans="4:4">
      <c r="D1" s="48" t="s">
        <v>0</v>
      </c>
    </row>
    <row r="2" ht="36" customHeight="true" spans="1:4">
      <c r="A2" s="3" t="str">
        <f>"2025"&amp;"年部门财务收支预算总表"</f>
        <v>2025年部门财务收支预算总表</v>
      </c>
      <c r="B2" s="219"/>
      <c r="C2" s="219"/>
      <c r="D2" s="219"/>
    </row>
    <row r="3" ht="18.75" customHeight="true" spans="1:4">
      <c r="A3" s="44" t="str">
        <f>"单位名称："&amp;"中国共产党临沧市委员会老干部局"</f>
        <v>单位名称：中国共产党临沧市委员会老干部局</v>
      </c>
      <c r="B3" s="220"/>
      <c r="C3" s="220"/>
      <c r="D3" s="48" t="s">
        <v>1</v>
      </c>
    </row>
    <row r="4" ht="18.75" customHeight="true" spans="1:4">
      <c r="A4" s="24" t="s">
        <v>2</v>
      </c>
      <c r="B4" s="26"/>
      <c r="C4" s="24" t="s">
        <v>3</v>
      </c>
      <c r="D4" s="26"/>
    </row>
    <row r="5" ht="18.75" customHeight="true" spans="1:4">
      <c r="A5" s="37" t="s">
        <v>4</v>
      </c>
      <c r="B5" s="37" t="str">
        <f>"2025"&amp;"年预算数"</f>
        <v>2025年预算数</v>
      </c>
      <c r="C5" s="37" t="s">
        <v>5</v>
      </c>
      <c r="D5" s="37" t="str">
        <f>"2025"&amp;"年预算数"</f>
        <v>2025年预算数</v>
      </c>
    </row>
    <row r="6" ht="18.75" customHeight="true" spans="1:4">
      <c r="A6" s="39"/>
      <c r="B6" s="39"/>
      <c r="C6" s="39"/>
      <c r="D6" s="39"/>
    </row>
    <row r="7" ht="18.75" customHeight="true" spans="1:4">
      <c r="A7" s="142" t="s">
        <v>6</v>
      </c>
      <c r="B7" s="28">
        <v>3918940.67</v>
      </c>
      <c r="C7" s="142" t="s">
        <v>7</v>
      </c>
      <c r="D7" s="28">
        <v>15000</v>
      </c>
    </row>
    <row r="8" ht="18.75" customHeight="true" spans="1:4">
      <c r="A8" s="142" t="s">
        <v>8</v>
      </c>
      <c r="B8" s="28"/>
      <c r="C8" s="142" t="s">
        <v>9</v>
      </c>
      <c r="D8" s="28"/>
    </row>
    <row r="9" ht="18.75" customHeight="true" spans="1:4">
      <c r="A9" s="142" t="s">
        <v>10</v>
      </c>
      <c r="B9" s="28"/>
      <c r="C9" s="142" t="s">
        <v>11</v>
      </c>
      <c r="D9" s="28"/>
    </row>
    <row r="10" ht="18.75" customHeight="true" spans="1:4">
      <c r="A10" s="142" t="s">
        <v>12</v>
      </c>
      <c r="B10" s="28"/>
      <c r="C10" s="142" t="s">
        <v>13</v>
      </c>
      <c r="D10" s="28"/>
    </row>
    <row r="11" ht="18.75" customHeight="true" spans="1:4">
      <c r="A11" s="221" t="s">
        <v>14</v>
      </c>
      <c r="B11" s="28"/>
      <c r="C11" s="176" t="s">
        <v>15</v>
      </c>
      <c r="D11" s="28"/>
    </row>
    <row r="12" ht="18.75" customHeight="true" spans="1:4">
      <c r="A12" s="179" t="s">
        <v>16</v>
      </c>
      <c r="B12" s="28"/>
      <c r="C12" s="178" t="s">
        <v>17</v>
      </c>
      <c r="D12" s="28"/>
    </row>
    <row r="13" ht="18.75" customHeight="true" spans="1:4">
      <c r="A13" s="179" t="s">
        <v>18</v>
      </c>
      <c r="B13" s="28"/>
      <c r="C13" s="178" t="s">
        <v>19</v>
      </c>
      <c r="D13" s="28"/>
    </row>
    <row r="14" ht="18.75" customHeight="true" spans="1:4">
      <c r="A14" s="179" t="s">
        <v>20</v>
      </c>
      <c r="B14" s="28"/>
      <c r="C14" s="178" t="s">
        <v>21</v>
      </c>
      <c r="D14" s="28">
        <v>3644984.16</v>
      </c>
    </row>
    <row r="15" ht="18.75" customHeight="true" spans="1:4">
      <c r="A15" s="179" t="s">
        <v>22</v>
      </c>
      <c r="B15" s="28"/>
      <c r="C15" s="178" t="s">
        <v>23</v>
      </c>
      <c r="D15" s="28">
        <v>115308.35</v>
      </c>
    </row>
    <row r="16" ht="18.75" customHeight="true" spans="1:4">
      <c r="A16" s="179" t="s">
        <v>24</v>
      </c>
      <c r="B16" s="28"/>
      <c r="C16" s="179" t="s">
        <v>25</v>
      </c>
      <c r="D16" s="28"/>
    </row>
    <row r="17" ht="18.75" customHeight="true" spans="1:4">
      <c r="A17" s="179" t="s">
        <v>26</v>
      </c>
      <c r="B17" s="28"/>
      <c r="C17" s="179" t="s">
        <v>27</v>
      </c>
      <c r="D17" s="28"/>
    </row>
    <row r="18" ht="18.75" customHeight="true" spans="1:4">
      <c r="A18" s="180" t="s">
        <v>26</v>
      </c>
      <c r="B18" s="28"/>
      <c r="C18" s="178" t="s">
        <v>28</v>
      </c>
      <c r="D18" s="28"/>
    </row>
    <row r="19" ht="18.75" customHeight="true" spans="1:4">
      <c r="A19" s="180" t="s">
        <v>26</v>
      </c>
      <c r="B19" s="28"/>
      <c r="C19" s="178" t="s">
        <v>29</v>
      </c>
      <c r="D19" s="28"/>
    </row>
    <row r="20" ht="18.75" customHeight="true" spans="1:4">
      <c r="A20" s="180" t="s">
        <v>26</v>
      </c>
      <c r="B20" s="28"/>
      <c r="C20" s="178" t="s">
        <v>30</v>
      </c>
      <c r="D20" s="28"/>
    </row>
    <row r="21" ht="18.75" customHeight="true" spans="1:4">
      <c r="A21" s="180" t="s">
        <v>26</v>
      </c>
      <c r="B21" s="28"/>
      <c r="C21" s="178" t="s">
        <v>31</v>
      </c>
      <c r="D21" s="28"/>
    </row>
    <row r="22" ht="18.75" customHeight="true" spans="1:4">
      <c r="A22" s="180" t="s">
        <v>26</v>
      </c>
      <c r="B22" s="28"/>
      <c r="C22" s="178" t="s">
        <v>32</v>
      </c>
      <c r="D22" s="28"/>
    </row>
    <row r="23" ht="18.75" customHeight="true" spans="1:4">
      <c r="A23" s="180" t="s">
        <v>26</v>
      </c>
      <c r="B23" s="28"/>
      <c r="C23" s="178" t="s">
        <v>33</v>
      </c>
      <c r="D23" s="28"/>
    </row>
    <row r="24" ht="18.75" customHeight="true" spans="1:4">
      <c r="A24" s="180" t="s">
        <v>26</v>
      </c>
      <c r="B24" s="28"/>
      <c r="C24" s="178" t="s">
        <v>34</v>
      </c>
      <c r="D24" s="28"/>
    </row>
    <row r="25" ht="18.75" customHeight="true" spans="1:4">
      <c r="A25" s="180" t="s">
        <v>26</v>
      </c>
      <c r="B25" s="28"/>
      <c r="C25" s="178" t="s">
        <v>35</v>
      </c>
      <c r="D25" s="28">
        <v>143648.16</v>
      </c>
    </row>
    <row r="26" ht="18.75" customHeight="true" spans="1:4">
      <c r="A26" s="180" t="s">
        <v>26</v>
      </c>
      <c r="B26" s="28"/>
      <c r="C26" s="178" t="s">
        <v>36</v>
      </c>
      <c r="D26" s="28"/>
    </row>
    <row r="27" ht="18.75" customHeight="true" spans="1:4">
      <c r="A27" s="180" t="s">
        <v>26</v>
      </c>
      <c r="B27" s="28"/>
      <c r="C27" s="178" t="s">
        <v>37</v>
      </c>
      <c r="D27" s="28"/>
    </row>
    <row r="28" ht="18.75" customHeight="true" spans="1:4">
      <c r="A28" s="180" t="s">
        <v>26</v>
      </c>
      <c r="B28" s="28"/>
      <c r="C28" s="178" t="s">
        <v>38</v>
      </c>
      <c r="D28" s="28"/>
    </row>
    <row r="29" ht="18.75" customHeight="true" spans="1:4">
      <c r="A29" s="180" t="s">
        <v>26</v>
      </c>
      <c r="B29" s="28"/>
      <c r="C29" s="178" t="s">
        <v>39</v>
      </c>
      <c r="D29" s="28"/>
    </row>
    <row r="30" ht="18.75" customHeight="true" spans="1:4">
      <c r="A30" s="181" t="s">
        <v>26</v>
      </c>
      <c r="B30" s="28"/>
      <c r="C30" s="179" t="s">
        <v>40</v>
      </c>
      <c r="D30" s="28"/>
    </row>
    <row r="31" ht="18.75" customHeight="true" spans="1:4">
      <c r="A31" s="181" t="s">
        <v>26</v>
      </c>
      <c r="B31" s="28"/>
      <c r="C31" s="179" t="s">
        <v>41</v>
      </c>
      <c r="D31" s="28"/>
    </row>
    <row r="32" ht="18.75" customHeight="true" spans="1:4">
      <c r="A32" s="181" t="s">
        <v>26</v>
      </c>
      <c r="B32" s="28"/>
      <c r="C32" s="179" t="s">
        <v>42</v>
      </c>
      <c r="D32" s="28"/>
    </row>
    <row r="33" ht="18.75" customHeight="true" spans="1:4">
      <c r="A33" s="181"/>
      <c r="B33" s="28"/>
      <c r="C33" s="179" t="s">
        <v>43</v>
      </c>
      <c r="D33" s="28"/>
    </row>
    <row r="34" ht="18.75" customHeight="true" spans="1:4">
      <c r="A34" s="222" t="s">
        <v>44</v>
      </c>
      <c r="B34" s="182">
        <f>SUM(B7:B11)</f>
        <v>3918940.67</v>
      </c>
      <c r="C34" s="223" t="s">
        <v>45</v>
      </c>
      <c r="D34" s="182">
        <v>3918940.67</v>
      </c>
    </row>
    <row r="35" ht="18.75" customHeight="true" spans="1:4">
      <c r="A35" s="224" t="s">
        <v>46</v>
      </c>
      <c r="B35" s="28"/>
      <c r="C35" s="142" t="s">
        <v>47</v>
      </c>
      <c r="D35" s="28"/>
    </row>
    <row r="36" ht="18.75" customHeight="true" spans="1:4">
      <c r="A36" s="224" t="s">
        <v>48</v>
      </c>
      <c r="B36" s="28"/>
      <c r="C36" s="142" t="s">
        <v>48</v>
      </c>
      <c r="D36" s="28"/>
    </row>
    <row r="37" ht="18.75" customHeight="true" spans="1:4">
      <c r="A37" s="224" t="s">
        <v>49</v>
      </c>
      <c r="B37" s="28">
        <f>B35-B36</f>
        <v>0</v>
      </c>
      <c r="C37" s="142" t="s">
        <v>50</v>
      </c>
      <c r="D37" s="28"/>
    </row>
    <row r="38" ht="18.75" customHeight="true" spans="1:4">
      <c r="A38" s="225" t="s">
        <v>51</v>
      </c>
      <c r="B38" s="182">
        <f t="shared" ref="B38:D38" si="0">B34+B35</f>
        <v>3918940.67</v>
      </c>
      <c r="C38" s="223" t="s">
        <v>52</v>
      </c>
      <c r="D38" s="182">
        <f t="shared" si="0"/>
        <v>3918940.67</v>
      </c>
    </row>
  </sheetData>
  <mergeCells count="8">
    <mergeCell ref="A2:D2"/>
    <mergeCell ref="A3:B3"/>
    <mergeCell ref="A4:B4"/>
    <mergeCell ref="C4:D4"/>
    <mergeCell ref="A5:A6"/>
    <mergeCell ref="B5:B6"/>
    <mergeCell ref="C5:C6"/>
    <mergeCell ref="D5:D6"/>
  </mergeCells>
  <printOptions horizontalCentered="true"/>
  <pageMargins left="0.39" right="0.39" top="0.393055555555556" bottom="0.354166666666667" header="0.31" footer="0.31"/>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S10"/>
  <sheetViews>
    <sheetView showZeros="0" workbookViewId="0">
      <selection activeCell="A1" sqref="A1"/>
    </sheetView>
  </sheetViews>
  <sheetFormatPr defaultColWidth="9.14285714285714" defaultRowHeight="14.25" customHeight="true"/>
  <cols>
    <col min="1" max="1" width="21.1428571428571" customWidth="true"/>
    <col min="2" max="2" width="35.2857142857143" customWidth="true"/>
    <col min="3" max="8" width="20.4190476190476" customWidth="true"/>
    <col min="9" max="11" width="20.5714285714286" customWidth="true"/>
    <col min="12" max="12" width="20.4190476190476" customWidth="true"/>
    <col min="13" max="13" width="20.5714285714286" customWidth="true"/>
    <col min="14" max="19" width="20.4190476190476" customWidth="true"/>
  </cols>
  <sheetData>
    <row r="1" ht="15" customHeight="true" spans="10:19">
      <c r="J1" s="212"/>
      <c r="O1" s="70"/>
      <c r="P1" s="70"/>
      <c r="Q1" s="70"/>
      <c r="R1" s="70"/>
      <c r="S1" s="41" t="s">
        <v>53</v>
      </c>
    </row>
    <row r="2" ht="57.75" customHeight="true" spans="1:19">
      <c r="A2" s="139" t="str">
        <f>"2025"&amp;"年部门收入预算表"</f>
        <v>2025年部门收入预算表</v>
      </c>
      <c r="B2" s="195"/>
      <c r="C2" s="195"/>
      <c r="D2" s="195"/>
      <c r="E2" s="195"/>
      <c r="F2" s="195"/>
      <c r="G2" s="195"/>
      <c r="H2" s="195"/>
      <c r="I2" s="195"/>
      <c r="J2" s="195"/>
      <c r="K2" s="195"/>
      <c r="L2" s="195"/>
      <c r="M2" s="195"/>
      <c r="N2" s="195"/>
      <c r="O2" s="215"/>
      <c r="P2" s="215"/>
      <c r="Q2" s="215"/>
      <c r="R2" s="215"/>
      <c r="S2" s="215"/>
    </row>
    <row r="3" ht="18.75" customHeight="true" spans="1:19">
      <c r="A3" s="44" t="str">
        <f>"单位名称："&amp;"中国共产党临沧市委员会老干部局"</f>
        <v>单位名称：中国共产党临沧市委员会老干部局</v>
      </c>
      <c r="B3" s="90"/>
      <c r="C3" s="90"/>
      <c r="D3" s="90"/>
      <c r="E3" s="90"/>
      <c r="F3" s="90"/>
      <c r="G3" s="90"/>
      <c r="H3" s="90"/>
      <c r="I3" s="90"/>
      <c r="J3" s="72"/>
      <c r="K3" s="90"/>
      <c r="L3" s="90"/>
      <c r="M3" s="90"/>
      <c r="N3" s="90"/>
      <c r="O3" s="72"/>
      <c r="P3" s="72"/>
      <c r="Q3" s="72"/>
      <c r="R3" s="72"/>
      <c r="S3" s="41" t="s">
        <v>1</v>
      </c>
    </row>
    <row r="4" ht="18.75" customHeight="true" spans="1:19">
      <c r="A4" s="196" t="s">
        <v>54</v>
      </c>
      <c r="B4" s="197" t="s">
        <v>55</v>
      </c>
      <c r="C4" s="197" t="s">
        <v>56</v>
      </c>
      <c r="D4" s="198" t="s">
        <v>57</v>
      </c>
      <c r="E4" s="211"/>
      <c r="F4" s="211"/>
      <c r="G4" s="211"/>
      <c r="H4" s="211"/>
      <c r="I4" s="211"/>
      <c r="J4" s="213"/>
      <c r="K4" s="211"/>
      <c r="L4" s="211"/>
      <c r="M4" s="211"/>
      <c r="N4" s="216"/>
      <c r="O4" s="198" t="s">
        <v>46</v>
      </c>
      <c r="P4" s="198"/>
      <c r="Q4" s="198"/>
      <c r="R4" s="198"/>
      <c r="S4" s="218"/>
    </row>
    <row r="5" ht="18.75" customHeight="true" spans="1:19">
      <c r="A5" s="199"/>
      <c r="B5" s="200"/>
      <c r="C5" s="200"/>
      <c r="D5" s="201" t="s">
        <v>58</v>
      </c>
      <c r="E5" s="201" t="s">
        <v>59</v>
      </c>
      <c r="F5" s="201" t="s">
        <v>60</v>
      </c>
      <c r="G5" s="201" t="s">
        <v>61</v>
      </c>
      <c r="H5" s="201" t="s">
        <v>62</v>
      </c>
      <c r="I5" s="214" t="s">
        <v>63</v>
      </c>
      <c r="J5" s="214"/>
      <c r="K5" s="214"/>
      <c r="L5" s="214"/>
      <c r="M5" s="214"/>
      <c r="N5" s="204"/>
      <c r="O5" s="201" t="s">
        <v>58</v>
      </c>
      <c r="P5" s="201" t="s">
        <v>59</v>
      </c>
      <c r="Q5" s="201" t="s">
        <v>60</v>
      </c>
      <c r="R5" s="201" t="s">
        <v>61</v>
      </c>
      <c r="S5" s="201" t="s">
        <v>64</v>
      </c>
    </row>
    <row r="6" ht="18.75" customHeight="true" spans="1:19">
      <c r="A6" s="202"/>
      <c r="B6" s="203"/>
      <c r="C6" s="203"/>
      <c r="D6" s="204"/>
      <c r="E6" s="204"/>
      <c r="F6" s="204"/>
      <c r="G6" s="204"/>
      <c r="H6" s="204"/>
      <c r="I6" s="203" t="s">
        <v>58</v>
      </c>
      <c r="J6" s="203" t="s">
        <v>65</v>
      </c>
      <c r="K6" s="203" t="s">
        <v>66</v>
      </c>
      <c r="L6" s="203" t="s">
        <v>67</v>
      </c>
      <c r="M6" s="203" t="s">
        <v>68</v>
      </c>
      <c r="N6" s="203" t="s">
        <v>69</v>
      </c>
      <c r="O6" s="217"/>
      <c r="P6" s="217"/>
      <c r="Q6" s="217"/>
      <c r="R6" s="217"/>
      <c r="S6" s="204"/>
    </row>
    <row r="7" ht="18.75" customHeight="true" spans="1:19">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row>
    <row r="8" ht="18.75" customHeight="true" spans="1:19">
      <c r="A8" s="205" t="s">
        <v>70</v>
      </c>
      <c r="B8" s="206" t="s">
        <v>71</v>
      </c>
      <c r="C8" s="28">
        <v>3918940.67</v>
      </c>
      <c r="D8" s="28">
        <v>3918940.67</v>
      </c>
      <c r="E8" s="28">
        <v>3918940.67</v>
      </c>
      <c r="F8" s="28"/>
      <c r="G8" s="28"/>
      <c r="H8" s="28"/>
      <c r="I8" s="28"/>
      <c r="J8" s="28"/>
      <c r="K8" s="28"/>
      <c r="L8" s="28"/>
      <c r="M8" s="28"/>
      <c r="N8" s="28"/>
      <c r="O8" s="28"/>
      <c r="P8" s="28"/>
      <c r="Q8" s="28"/>
      <c r="R8" s="28"/>
      <c r="S8" s="28"/>
    </row>
    <row r="9" ht="18.75" customHeight="true" spans="1:19">
      <c r="A9" s="207" t="s">
        <v>72</v>
      </c>
      <c r="B9" s="208" t="s">
        <v>71</v>
      </c>
      <c r="C9" s="28">
        <v>3918940.67</v>
      </c>
      <c r="D9" s="28">
        <v>3918940.67</v>
      </c>
      <c r="E9" s="28">
        <v>3918940.67</v>
      </c>
      <c r="F9" s="28"/>
      <c r="G9" s="28"/>
      <c r="H9" s="28"/>
      <c r="I9" s="28"/>
      <c r="J9" s="28"/>
      <c r="K9" s="28"/>
      <c r="L9" s="28"/>
      <c r="M9" s="28"/>
      <c r="N9" s="28"/>
      <c r="O9" s="28"/>
      <c r="P9" s="28"/>
      <c r="Q9" s="28"/>
      <c r="R9" s="28"/>
      <c r="S9" s="28"/>
    </row>
    <row r="10" ht="18.75" customHeight="true" spans="1:19">
      <c r="A10" s="209" t="s">
        <v>56</v>
      </c>
      <c r="B10" s="210"/>
      <c r="C10" s="28">
        <v>3918940.67</v>
      </c>
      <c r="D10" s="28">
        <v>3918940.67</v>
      </c>
      <c r="E10" s="28">
        <v>3918940.67</v>
      </c>
      <c r="F10" s="28"/>
      <c r="G10" s="28"/>
      <c r="H10" s="28"/>
      <c r="I10" s="28"/>
      <c r="J10" s="28"/>
      <c r="K10" s="28"/>
      <c r="L10" s="28"/>
      <c r="M10" s="28"/>
      <c r="N10" s="28"/>
      <c r="O10" s="28"/>
      <c r="P10" s="28"/>
      <c r="Q10" s="28"/>
      <c r="R10" s="28"/>
      <c r="S10" s="28"/>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true"/>
  <pageMargins left="0.39" right="0.39" top="0.51" bottom="0.51" header="0.31" footer="0.31"/>
  <pageSetup paperSize="9" scale="3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O23"/>
  <sheetViews>
    <sheetView showZeros="0" workbookViewId="0">
      <selection activeCell="A1" sqref="A1"/>
    </sheetView>
  </sheetViews>
  <sheetFormatPr defaultColWidth="9.14285714285714" defaultRowHeight="14.25" customHeight="true"/>
  <cols>
    <col min="1" max="1" width="14.2857142857143" customWidth="true"/>
    <col min="2" max="2" width="37.7142857142857" customWidth="true"/>
    <col min="3" max="6" width="19.1428571428571" customWidth="true"/>
    <col min="7" max="8" width="19" customWidth="true"/>
    <col min="9" max="9" width="18.847619047619" customWidth="true"/>
    <col min="10" max="11" width="19" customWidth="true"/>
    <col min="12" max="14" width="18.847619047619" customWidth="true"/>
    <col min="15" max="15" width="19" customWidth="true"/>
  </cols>
  <sheetData>
    <row r="1" ht="15" customHeight="true" spans="1:15">
      <c r="A1" s="1"/>
      <c r="B1" s="1"/>
      <c r="C1" s="1"/>
      <c r="D1" s="184"/>
      <c r="E1" s="1"/>
      <c r="F1" s="1"/>
      <c r="G1" s="1"/>
      <c r="H1" s="184"/>
      <c r="I1" s="1"/>
      <c r="J1" s="184"/>
      <c r="K1" s="1"/>
      <c r="L1" s="1"/>
      <c r="M1" s="1"/>
      <c r="N1" s="1"/>
      <c r="O1" s="48" t="s">
        <v>73</v>
      </c>
    </row>
    <row r="2" ht="42" customHeight="true" spans="1:15">
      <c r="A2" s="3" t="str">
        <f>"2025"&amp;"年部门支出预算表"</f>
        <v>2025年部门支出预算表</v>
      </c>
      <c r="B2" s="185"/>
      <c r="C2" s="185"/>
      <c r="D2" s="185"/>
      <c r="E2" s="185"/>
      <c r="F2" s="185"/>
      <c r="G2" s="185"/>
      <c r="H2" s="185"/>
      <c r="I2" s="185"/>
      <c r="J2" s="185"/>
      <c r="K2" s="185"/>
      <c r="L2" s="185"/>
      <c r="M2" s="185"/>
      <c r="N2" s="185"/>
      <c r="O2" s="185"/>
    </row>
    <row r="3" ht="18.75" customHeight="true" spans="1:15">
      <c r="A3" s="186" t="str">
        <f>"单位名称："&amp;"中国共产党临沧市委员会老干部局"</f>
        <v>单位名称：中国共产党临沧市委员会老干部局</v>
      </c>
      <c r="B3" s="187"/>
      <c r="C3" s="66"/>
      <c r="D3" s="36"/>
      <c r="E3" s="66"/>
      <c r="F3" s="66"/>
      <c r="G3" s="66"/>
      <c r="H3" s="36"/>
      <c r="I3" s="66"/>
      <c r="J3" s="36"/>
      <c r="K3" s="66"/>
      <c r="L3" s="66"/>
      <c r="M3" s="194"/>
      <c r="N3" s="194"/>
      <c r="O3" s="48" t="s">
        <v>1</v>
      </c>
    </row>
    <row r="4" ht="18.75" customHeight="true" spans="1:15">
      <c r="A4" s="7" t="s">
        <v>74</v>
      </c>
      <c r="B4" s="7" t="s">
        <v>75</v>
      </c>
      <c r="C4" s="7" t="s">
        <v>56</v>
      </c>
      <c r="D4" s="24" t="s">
        <v>59</v>
      </c>
      <c r="E4" s="82" t="s">
        <v>76</v>
      </c>
      <c r="F4" s="149" t="s">
        <v>77</v>
      </c>
      <c r="G4" s="7" t="s">
        <v>60</v>
      </c>
      <c r="H4" s="7" t="s">
        <v>61</v>
      </c>
      <c r="I4" s="7" t="s">
        <v>78</v>
      </c>
      <c r="J4" s="24" t="s">
        <v>79</v>
      </c>
      <c r="K4" s="25"/>
      <c r="L4" s="25"/>
      <c r="M4" s="25"/>
      <c r="N4" s="25"/>
      <c r="O4" s="26"/>
    </row>
    <row r="5" ht="30" customHeight="true" spans="1:15">
      <c r="A5" s="12"/>
      <c r="B5" s="12"/>
      <c r="C5" s="12"/>
      <c r="D5" s="154" t="s">
        <v>58</v>
      </c>
      <c r="E5" s="101" t="s">
        <v>76</v>
      </c>
      <c r="F5" s="101" t="s">
        <v>77</v>
      </c>
      <c r="G5" s="12"/>
      <c r="H5" s="12"/>
      <c r="I5" s="12"/>
      <c r="J5" s="154" t="s">
        <v>58</v>
      </c>
      <c r="K5" s="119" t="s">
        <v>80</v>
      </c>
      <c r="L5" s="119" t="s">
        <v>81</v>
      </c>
      <c r="M5" s="119" t="s">
        <v>82</v>
      </c>
      <c r="N5" s="119" t="s">
        <v>83</v>
      </c>
      <c r="O5" s="119" t="s">
        <v>84</v>
      </c>
    </row>
    <row r="6" ht="18.75" customHeight="true" spans="1:15">
      <c r="A6" s="120">
        <v>1</v>
      </c>
      <c r="B6" s="120">
        <v>2</v>
      </c>
      <c r="C6" s="154">
        <v>3</v>
      </c>
      <c r="D6" s="154">
        <v>4</v>
      </c>
      <c r="E6" s="154">
        <v>5</v>
      </c>
      <c r="F6" s="154">
        <v>6</v>
      </c>
      <c r="G6" s="154">
        <v>7</v>
      </c>
      <c r="H6" s="154">
        <v>8</v>
      </c>
      <c r="I6" s="154">
        <v>9</v>
      </c>
      <c r="J6" s="154">
        <v>10</v>
      </c>
      <c r="K6" s="154">
        <v>11</v>
      </c>
      <c r="L6" s="154">
        <v>12</v>
      </c>
      <c r="M6" s="154">
        <v>13</v>
      </c>
      <c r="N6" s="154">
        <v>14</v>
      </c>
      <c r="O6" s="154">
        <v>15</v>
      </c>
    </row>
    <row r="7" ht="18.75" customHeight="true" spans="1:15">
      <c r="A7" s="142" t="s">
        <v>85</v>
      </c>
      <c r="B7" s="173" t="s">
        <v>86</v>
      </c>
      <c r="C7" s="28">
        <v>15000</v>
      </c>
      <c r="D7" s="28">
        <v>15000</v>
      </c>
      <c r="E7" s="28">
        <v>15000</v>
      </c>
      <c r="F7" s="28"/>
      <c r="G7" s="28"/>
      <c r="H7" s="28"/>
      <c r="I7" s="28"/>
      <c r="J7" s="28"/>
      <c r="K7" s="28"/>
      <c r="L7" s="28"/>
      <c r="M7" s="28"/>
      <c r="N7" s="28"/>
      <c r="O7" s="28"/>
    </row>
    <row r="8" ht="18.75" customHeight="true" spans="1:15">
      <c r="A8" s="188" t="s">
        <v>87</v>
      </c>
      <c r="B8" s="226" t="s">
        <v>88</v>
      </c>
      <c r="C8" s="28">
        <v>15000</v>
      </c>
      <c r="D8" s="28">
        <v>15000</v>
      </c>
      <c r="E8" s="28">
        <v>15000</v>
      </c>
      <c r="F8" s="28"/>
      <c r="G8" s="28"/>
      <c r="H8" s="28"/>
      <c r="I8" s="28"/>
      <c r="J8" s="28"/>
      <c r="K8" s="28"/>
      <c r="L8" s="28"/>
      <c r="M8" s="28"/>
      <c r="N8" s="28"/>
      <c r="O8" s="28"/>
    </row>
    <row r="9" ht="18.75" customHeight="true" spans="1:15">
      <c r="A9" s="190" t="s">
        <v>89</v>
      </c>
      <c r="B9" s="227" t="s">
        <v>90</v>
      </c>
      <c r="C9" s="28">
        <v>15000</v>
      </c>
      <c r="D9" s="28">
        <v>15000</v>
      </c>
      <c r="E9" s="28">
        <v>15000</v>
      </c>
      <c r="F9" s="28"/>
      <c r="G9" s="28"/>
      <c r="H9" s="28"/>
      <c r="I9" s="28"/>
      <c r="J9" s="28"/>
      <c r="K9" s="28"/>
      <c r="L9" s="28"/>
      <c r="M9" s="28"/>
      <c r="N9" s="28"/>
      <c r="O9" s="28"/>
    </row>
    <row r="10" ht="18.75" customHeight="true" spans="1:15">
      <c r="A10" s="142" t="s">
        <v>91</v>
      </c>
      <c r="B10" s="173" t="s">
        <v>92</v>
      </c>
      <c r="C10" s="28">
        <v>3644984.16</v>
      </c>
      <c r="D10" s="28">
        <v>3644984.16</v>
      </c>
      <c r="E10" s="28">
        <v>1454984.16</v>
      </c>
      <c r="F10" s="28">
        <v>2190000</v>
      </c>
      <c r="G10" s="28"/>
      <c r="H10" s="28"/>
      <c r="I10" s="28"/>
      <c r="J10" s="28"/>
      <c r="K10" s="28"/>
      <c r="L10" s="28"/>
      <c r="M10" s="28"/>
      <c r="N10" s="28"/>
      <c r="O10" s="28"/>
    </row>
    <row r="11" ht="18.75" customHeight="true" spans="1:15">
      <c r="A11" s="188" t="s">
        <v>93</v>
      </c>
      <c r="B11" s="226" t="s">
        <v>94</v>
      </c>
      <c r="C11" s="28">
        <v>3644984.16</v>
      </c>
      <c r="D11" s="28">
        <v>3644984.16</v>
      </c>
      <c r="E11" s="28">
        <v>1454984.16</v>
      </c>
      <c r="F11" s="28">
        <v>2190000</v>
      </c>
      <c r="G11" s="28"/>
      <c r="H11" s="28"/>
      <c r="I11" s="28"/>
      <c r="J11" s="28"/>
      <c r="K11" s="28"/>
      <c r="L11" s="28"/>
      <c r="M11" s="28"/>
      <c r="N11" s="28"/>
      <c r="O11" s="28"/>
    </row>
    <row r="12" ht="18.75" customHeight="true" spans="1:15">
      <c r="A12" s="190" t="s">
        <v>95</v>
      </c>
      <c r="B12" s="227" t="s">
        <v>96</v>
      </c>
      <c r="C12" s="28">
        <v>701482.8</v>
      </c>
      <c r="D12" s="28">
        <v>701482.8</v>
      </c>
      <c r="E12" s="28">
        <v>35482.8</v>
      </c>
      <c r="F12" s="28">
        <v>666000</v>
      </c>
      <c r="G12" s="28"/>
      <c r="H12" s="28"/>
      <c r="I12" s="28"/>
      <c r="J12" s="28"/>
      <c r="K12" s="28"/>
      <c r="L12" s="28"/>
      <c r="M12" s="28"/>
      <c r="N12" s="28"/>
      <c r="O12" s="28"/>
    </row>
    <row r="13" ht="18.75" customHeight="true" spans="1:15">
      <c r="A13" s="190" t="s">
        <v>97</v>
      </c>
      <c r="B13" s="227" t="s">
        <v>98</v>
      </c>
      <c r="C13" s="28">
        <v>2781605.68</v>
      </c>
      <c r="D13" s="28">
        <v>2781605.68</v>
      </c>
      <c r="E13" s="28">
        <v>1257605.68</v>
      </c>
      <c r="F13" s="28">
        <v>1524000</v>
      </c>
      <c r="G13" s="28"/>
      <c r="H13" s="28"/>
      <c r="I13" s="28"/>
      <c r="J13" s="28"/>
      <c r="K13" s="28"/>
      <c r="L13" s="28"/>
      <c r="M13" s="28"/>
      <c r="N13" s="28"/>
      <c r="O13" s="28"/>
    </row>
    <row r="14" ht="18.75" customHeight="true" spans="1:15">
      <c r="A14" s="190" t="s">
        <v>99</v>
      </c>
      <c r="B14" s="227" t="s">
        <v>100</v>
      </c>
      <c r="C14" s="28">
        <v>161895.68</v>
      </c>
      <c r="D14" s="28">
        <v>161895.68</v>
      </c>
      <c r="E14" s="28">
        <v>161895.68</v>
      </c>
      <c r="F14" s="28"/>
      <c r="G14" s="28"/>
      <c r="H14" s="28"/>
      <c r="I14" s="28"/>
      <c r="J14" s="28"/>
      <c r="K14" s="28"/>
      <c r="L14" s="28"/>
      <c r="M14" s="28"/>
      <c r="N14" s="28"/>
      <c r="O14" s="28"/>
    </row>
    <row r="15" ht="18.75" customHeight="true" spans="1:15">
      <c r="A15" s="142" t="s">
        <v>101</v>
      </c>
      <c r="B15" s="173" t="s">
        <v>102</v>
      </c>
      <c r="C15" s="28">
        <v>115308.35</v>
      </c>
      <c r="D15" s="28">
        <v>115308.35</v>
      </c>
      <c r="E15" s="28">
        <v>115308.35</v>
      </c>
      <c r="F15" s="28"/>
      <c r="G15" s="28"/>
      <c r="H15" s="28"/>
      <c r="I15" s="28"/>
      <c r="J15" s="28"/>
      <c r="K15" s="28"/>
      <c r="L15" s="28"/>
      <c r="M15" s="28"/>
      <c r="N15" s="28"/>
      <c r="O15" s="28"/>
    </row>
    <row r="16" ht="18.75" customHeight="true" spans="1:15">
      <c r="A16" s="188" t="s">
        <v>103</v>
      </c>
      <c r="B16" s="226" t="s">
        <v>104</v>
      </c>
      <c r="C16" s="28">
        <v>115308.35</v>
      </c>
      <c r="D16" s="28">
        <v>115308.35</v>
      </c>
      <c r="E16" s="28">
        <v>115308.35</v>
      </c>
      <c r="F16" s="28"/>
      <c r="G16" s="28"/>
      <c r="H16" s="28"/>
      <c r="I16" s="28"/>
      <c r="J16" s="28"/>
      <c r="K16" s="28"/>
      <c r="L16" s="28"/>
      <c r="M16" s="28"/>
      <c r="N16" s="28"/>
      <c r="O16" s="28"/>
    </row>
    <row r="17" ht="18.75" customHeight="true" spans="1:15">
      <c r="A17" s="190" t="s">
        <v>105</v>
      </c>
      <c r="B17" s="227" t="s">
        <v>106</v>
      </c>
      <c r="C17" s="28">
        <v>71841.21</v>
      </c>
      <c r="D17" s="28">
        <v>71841.21</v>
      </c>
      <c r="E17" s="28">
        <v>71841.21</v>
      </c>
      <c r="F17" s="28"/>
      <c r="G17" s="28"/>
      <c r="H17" s="28"/>
      <c r="I17" s="28"/>
      <c r="J17" s="28"/>
      <c r="K17" s="28"/>
      <c r="L17" s="28"/>
      <c r="M17" s="28"/>
      <c r="N17" s="28"/>
      <c r="O17" s="28"/>
    </row>
    <row r="18" ht="18.75" customHeight="true" spans="1:15">
      <c r="A18" s="190" t="s">
        <v>107</v>
      </c>
      <c r="B18" s="227" t="s">
        <v>108</v>
      </c>
      <c r="C18" s="28">
        <v>38275.44</v>
      </c>
      <c r="D18" s="28">
        <v>38275.44</v>
      </c>
      <c r="E18" s="28">
        <v>38275.44</v>
      </c>
      <c r="F18" s="28"/>
      <c r="G18" s="28"/>
      <c r="H18" s="28"/>
      <c r="I18" s="28"/>
      <c r="J18" s="28"/>
      <c r="K18" s="28"/>
      <c r="L18" s="28"/>
      <c r="M18" s="28"/>
      <c r="N18" s="28"/>
      <c r="O18" s="28"/>
    </row>
    <row r="19" ht="18.75" customHeight="true" spans="1:15">
      <c r="A19" s="190" t="s">
        <v>109</v>
      </c>
      <c r="B19" s="227" t="s">
        <v>110</v>
      </c>
      <c r="C19" s="28">
        <v>5191.7</v>
      </c>
      <c r="D19" s="28">
        <v>5191.7</v>
      </c>
      <c r="E19" s="28">
        <v>5191.7</v>
      </c>
      <c r="F19" s="28"/>
      <c r="G19" s="28"/>
      <c r="H19" s="28"/>
      <c r="I19" s="28"/>
      <c r="J19" s="28"/>
      <c r="K19" s="28"/>
      <c r="L19" s="28"/>
      <c r="M19" s="28"/>
      <c r="N19" s="28"/>
      <c r="O19" s="28"/>
    </row>
    <row r="20" ht="18.75" customHeight="true" spans="1:15">
      <c r="A20" s="142" t="s">
        <v>111</v>
      </c>
      <c r="B20" s="173" t="s">
        <v>112</v>
      </c>
      <c r="C20" s="28">
        <v>143648.16</v>
      </c>
      <c r="D20" s="28">
        <v>143648.16</v>
      </c>
      <c r="E20" s="28">
        <v>143648.16</v>
      </c>
      <c r="F20" s="28"/>
      <c r="G20" s="28"/>
      <c r="H20" s="28"/>
      <c r="I20" s="28"/>
      <c r="J20" s="28"/>
      <c r="K20" s="28"/>
      <c r="L20" s="28"/>
      <c r="M20" s="28"/>
      <c r="N20" s="28"/>
      <c r="O20" s="28"/>
    </row>
    <row r="21" ht="18.75" customHeight="true" spans="1:15">
      <c r="A21" s="188" t="s">
        <v>113</v>
      </c>
      <c r="B21" s="226" t="s">
        <v>114</v>
      </c>
      <c r="C21" s="28">
        <v>143648.16</v>
      </c>
      <c r="D21" s="28">
        <v>143648.16</v>
      </c>
      <c r="E21" s="28">
        <v>143648.16</v>
      </c>
      <c r="F21" s="28"/>
      <c r="G21" s="28"/>
      <c r="H21" s="28"/>
      <c r="I21" s="28"/>
      <c r="J21" s="28"/>
      <c r="K21" s="28"/>
      <c r="L21" s="28"/>
      <c r="M21" s="28"/>
      <c r="N21" s="28"/>
      <c r="O21" s="28"/>
    </row>
    <row r="22" ht="18.75" customHeight="true" spans="1:15">
      <c r="A22" s="190" t="s">
        <v>115</v>
      </c>
      <c r="B22" s="227" t="s">
        <v>116</v>
      </c>
      <c r="C22" s="28">
        <v>143648.16</v>
      </c>
      <c r="D22" s="28">
        <v>143648.16</v>
      </c>
      <c r="E22" s="28">
        <v>143648.16</v>
      </c>
      <c r="F22" s="28"/>
      <c r="G22" s="28"/>
      <c r="H22" s="28"/>
      <c r="I22" s="28"/>
      <c r="J22" s="28"/>
      <c r="K22" s="28"/>
      <c r="L22" s="28"/>
      <c r="M22" s="28"/>
      <c r="N22" s="28"/>
      <c r="O22" s="28"/>
    </row>
    <row r="23" ht="18.75" customHeight="true" spans="1:15">
      <c r="A23" s="192" t="s">
        <v>117</v>
      </c>
      <c r="B23" s="193" t="s">
        <v>117</v>
      </c>
      <c r="C23" s="28">
        <v>3918940.67</v>
      </c>
      <c r="D23" s="28">
        <v>3918940.67</v>
      </c>
      <c r="E23" s="28">
        <v>1728940.67</v>
      </c>
      <c r="F23" s="28">
        <v>2190000</v>
      </c>
      <c r="G23" s="28"/>
      <c r="H23" s="28"/>
      <c r="I23" s="28"/>
      <c r="J23" s="28"/>
      <c r="K23" s="28"/>
      <c r="L23" s="28"/>
      <c r="M23" s="28"/>
      <c r="N23" s="28"/>
      <c r="O23" s="28"/>
    </row>
  </sheetData>
  <mergeCells count="11">
    <mergeCell ref="A2:O2"/>
    <mergeCell ref="A3:L3"/>
    <mergeCell ref="D4:F4"/>
    <mergeCell ref="J4:O4"/>
    <mergeCell ref="A23:B23"/>
    <mergeCell ref="A4:A5"/>
    <mergeCell ref="B4:B5"/>
    <mergeCell ref="C4:C5"/>
    <mergeCell ref="G4:G5"/>
    <mergeCell ref="H4:H5"/>
    <mergeCell ref="I4:I5"/>
  </mergeCells>
  <printOptions horizontalCentered="true"/>
  <pageMargins left="0.39" right="0.39" top="0.51" bottom="0.51" header="0.31" footer="0.31"/>
  <pageSetup paperSize="9" scale="4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D36"/>
  <sheetViews>
    <sheetView showZeros="0" workbookViewId="0">
      <selection activeCell="A1" sqref="A1"/>
    </sheetView>
  </sheetViews>
  <sheetFormatPr defaultColWidth="9.14285714285714" defaultRowHeight="14.25" customHeight="true" outlineLevelCol="3"/>
  <cols>
    <col min="1" max="1" width="50.8857142857143" customWidth="true"/>
    <col min="2" max="2" width="44.7619047619048" customWidth="true"/>
    <col min="3" max="3" width="48.9904761904762" customWidth="true"/>
    <col min="4" max="4" width="48.4095238095238" customWidth="true"/>
  </cols>
  <sheetData>
    <row r="1" ht="15" customHeight="true" spans="1:4">
      <c r="A1" s="1"/>
      <c r="B1" s="1"/>
      <c r="C1" s="1"/>
      <c r="D1" s="48" t="s">
        <v>118</v>
      </c>
    </row>
    <row r="2" ht="36" customHeight="true" spans="1:4">
      <c r="A2" s="3" t="str">
        <f>"2025"&amp;"年部门财政拨款收支预算总表"</f>
        <v>2025年部门财政拨款收支预算总表</v>
      </c>
      <c r="B2" s="171"/>
      <c r="C2" s="171"/>
      <c r="D2" s="171"/>
    </row>
    <row r="3" ht="18.75" customHeight="true" spans="1:4">
      <c r="A3" s="5" t="str">
        <f>"单位名称："&amp;"中国共产党临沧市委员会老干部局"</f>
        <v>单位名称：中国共产党临沧市委员会老干部局</v>
      </c>
      <c r="B3" s="172"/>
      <c r="C3" s="172"/>
      <c r="D3" s="48" t="s">
        <v>1</v>
      </c>
    </row>
    <row r="4" ht="18.75" customHeight="true" spans="1:4">
      <c r="A4" s="24" t="s">
        <v>2</v>
      </c>
      <c r="B4" s="26"/>
      <c r="C4" s="24" t="s">
        <v>3</v>
      </c>
      <c r="D4" s="26"/>
    </row>
    <row r="5" ht="18.75" customHeight="true" spans="1:4">
      <c r="A5" s="37" t="s">
        <v>4</v>
      </c>
      <c r="B5" s="69" t="str">
        <f>"2025"&amp;"年预算数"</f>
        <v>2025年预算数</v>
      </c>
      <c r="C5" s="37" t="s">
        <v>119</v>
      </c>
      <c r="D5" s="69" t="str">
        <f>"2025"&amp;"年预算数"</f>
        <v>2025年预算数</v>
      </c>
    </row>
    <row r="6" ht="18.75" customHeight="true" spans="1:4">
      <c r="A6" s="39"/>
      <c r="B6" s="12"/>
      <c r="C6" s="39"/>
      <c r="D6" s="12"/>
    </row>
    <row r="7" ht="18.75" customHeight="true" spans="1:4">
      <c r="A7" s="173" t="s">
        <v>120</v>
      </c>
      <c r="B7" s="28">
        <v>3918940.67</v>
      </c>
      <c r="C7" s="15" t="s">
        <v>121</v>
      </c>
      <c r="D7" s="28">
        <v>3918940.67</v>
      </c>
    </row>
    <row r="8" ht="18.75" customHeight="true" spans="1:4">
      <c r="A8" s="174" t="s">
        <v>122</v>
      </c>
      <c r="B8" s="28">
        <v>3918940.67</v>
      </c>
      <c r="C8" s="15" t="s">
        <v>123</v>
      </c>
      <c r="D8" s="28">
        <v>15000</v>
      </c>
    </row>
    <row r="9" ht="18.75" customHeight="true" spans="1:4">
      <c r="A9" s="174" t="s">
        <v>124</v>
      </c>
      <c r="B9" s="28"/>
      <c r="C9" s="15" t="s">
        <v>125</v>
      </c>
      <c r="D9" s="28"/>
    </row>
    <row r="10" ht="18.75" customHeight="true" spans="1:4">
      <c r="A10" s="174" t="s">
        <v>126</v>
      </c>
      <c r="B10" s="28"/>
      <c r="C10" s="15" t="s">
        <v>127</v>
      </c>
      <c r="D10" s="28"/>
    </row>
    <row r="11" ht="18.75" customHeight="true" spans="1:4">
      <c r="A11" s="175" t="s">
        <v>128</v>
      </c>
      <c r="B11" s="28"/>
      <c r="C11" s="176" t="s">
        <v>129</v>
      </c>
      <c r="D11" s="28"/>
    </row>
    <row r="12" ht="18.75" customHeight="true" spans="1:4">
      <c r="A12" s="177" t="s">
        <v>122</v>
      </c>
      <c r="B12" s="28"/>
      <c r="C12" s="178" t="s">
        <v>130</v>
      </c>
      <c r="D12" s="28"/>
    </row>
    <row r="13" ht="18.75" customHeight="true" spans="1:4">
      <c r="A13" s="177" t="s">
        <v>124</v>
      </c>
      <c r="B13" s="28"/>
      <c r="C13" s="178" t="s">
        <v>131</v>
      </c>
      <c r="D13" s="28"/>
    </row>
    <row r="14" ht="18.75" customHeight="true" spans="1:4">
      <c r="A14" s="177" t="s">
        <v>126</v>
      </c>
      <c r="B14" s="28"/>
      <c r="C14" s="178" t="s">
        <v>132</v>
      </c>
      <c r="D14" s="28"/>
    </row>
    <row r="15" ht="18.75" customHeight="true" spans="1:4">
      <c r="A15" s="177" t="s">
        <v>26</v>
      </c>
      <c r="B15" s="28"/>
      <c r="C15" s="178" t="s">
        <v>133</v>
      </c>
      <c r="D15" s="28">
        <v>3644984.16</v>
      </c>
    </row>
    <row r="16" ht="18.75" customHeight="true" spans="1:4">
      <c r="A16" s="177" t="s">
        <v>26</v>
      </c>
      <c r="B16" s="28" t="s">
        <v>26</v>
      </c>
      <c r="C16" s="178" t="s">
        <v>134</v>
      </c>
      <c r="D16" s="28">
        <v>115308.35</v>
      </c>
    </row>
    <row r="17" ht="18.75" customHeight="true" spans="1:4">
      <c r="A17" s="179" t="s">
        <v>26</v>
      </c>
      <c r="B17" s="28" t="s">
        <v>26</v>
      </c>
      <c r="C17" s="178" t="s">
        <v>135</v>
      </c>
      <c r="D17" s="28"/>
    </row>
    <row r="18" ht="18.75" customHeight="true" spans="1:4">
      <c r="A18" s="179" t="s">
        <v>26</v>
      </c>
      <c r="B18" s="28" t="s">
        <v>26</v>
      </c>
      <c r="C18" s="178" t="s">
        <v>136</v>
      </c>
      <c r="D18" s="28"/>
    </row>
    <row r="19" ht="18.75" customHeight="true" spans="1:4">
      <c r="A19" s="180" t="s">
        <v>26</v>
      </c>
      <c r="B19" s="28" t="s">
        <v>26</v>
      </c>
      <c r="C19" s="178" t="s">
        <v>137</v>
      </c>
      <c r="D19" s="28"/>
    </row>
    <row r="20" ht="18.75" customHeight="true" spans="1:4">
      <c r="A20" s="180" t="s">
        <v>26</v>
      </c>
      <c r="B20" s="28" t="s">
        <v>26</v>
      </c>
      <c r="C20" s="178" t="s">
        <v>138</v>
      </c>
      <c r="D20" s="28"/>
    </row>
    <row r="21" ht="18.75" customHeight="true" spans="1:4">
      <c r="A21" s="180" t="s">
        <v>26</v>
      </c>
      <c r="B21" s="28" t="s">
        <v>26</v>
      </c>
      <c r="C21" s="178" t="s">
        <v>139</v>
      </c>
      <c r="D21" s="28"/>
    </row>
    <row r="22" ht="18.75" customHeight="true" spans="1:4">
      <c r="A22" s="180" t="s">
        <v>26</v>
      </c>
      <c r="B22" s="28" t="s">
        <v>26</v>
      </c>
      <c r="C22" s="178" t="s">
        <v>140</v>
      </c>
      <c r="D22" s="28"/>
    </row>
    <row r="23" ht="18.75" customHeight="true" spans="1:4">
      <c r="A23" s="180" t="s">
        <v>26</v>
      </c>
      <c r="B23" s="28" t="s">
        <v>26</v>
      </c>
      <c r="C23" s="178" t="s">
        <v>141</v>
      </c>
      <c r="D23" s="28"/>
    </row>
    <row r="24" ht="18.75" customHeight="true" spans="1:4">
      <c r="A24" s="180" t="s">
        <v>26</v>
      </c>
      <c r="B24" s="28" t="s">
        <v>26</v>
      </c>
      <c r="C24" s="178" t="s">
        <v>142</v>
      </c>
      <c r="D24" s="28"/>
    </row>
    <row r="25" ht="18.75" customHeight="true" spans="1:4">
      <c r="A25" s="180" t="s">
        <v>26</v>
      </c>
      <c r="B25" s="28" t="s">
        <v>26</v>
      </c>
      <c r="C25" s="178" t="s">
        <v>143</v>
      </c>
      <c r="D25" s="28"/>
    </row>
    <row r="26" ht="18.75" customHeight="true" spans="1:4">
      <c r="A26" s="180" t="s">
        <v>26</v>
      </c>
      <c r="B26" s="28" t="s">
        <v>26</v>
      </c>
      <c r="C26" s="178" t="s">
        <v>144</v>
      </c>
      <c r="D26" s="28">
        <v>143648.16</v>
      </c>
    </row>
    <row r="27" ht="18.75" customHeight="true" spans="1:4">
      <c r="A27" s="180" t="s">
        <v>26</v>
      </c>
      <c r="B27" s="28" t="s">
        <v>26</v>
      </c>
      <c r="C27" s="178" t="s">
        <v>145</v>
      </c>
      <c r="D27" s="28"/>
    </row>
    <row r="28" ht="18.75" customHeight="true" spans="1:4">
      <c r="A28" s="180" t="s">
        <v>26</v>
      </c>
      <c r="B28" s="28" t="s">
        <v>26</v>
      </c>
      <c r="C28" s="178" t="s">
        <v>146</v>
      </c>
      <c r="D28" s="28"/>
    </row>
    <row r="29" ht="18.75" customHeight="true" spans="1:4">
      <c r="A29" s="180" t="s">
        <v>26</v>
      </c>
      <c r="B29" s="28" t="s">
        <v>26</v>
      </c>
      <c r="C29" s="178" t="s">
        <v>147</v>
      </c>
      <c r="D29" s="28"/>
    </row>
    <row r="30" ht="18.75" customHeight="true" spans="1:4">
      <c r="A30" s="180" t="s">
        <v>26</v>
      </c>
      <c r="B30" s="28" t="s">
        <v>26</v>
      </c>
      <c r="C30" s="178" t="s">
        <v>148</v>
      </c>
      <c r="D30" s="28"/>
    </row>
    <row r="31" ht="18.75" customHeight="true" spans="1:4">
      <c r="A31" s="181" t="s">
        <v>26</v>
      </c>
      <c r="B31" s="28" t="s">
        <v>26</v>
      </c>
      <c r="C31" s="178" t="s">
        <v>149</v>
      </c>
      <c r="D31" s="28"/>
    </row>
    <row r="32" ht="18.75" customHeight="true" spans="1:4">
      <c r="A32" s="181" t="s">
        <v>26</v>
      </c>
      <c r="B32" s="28" t="s">
        <v>26</v>
      </c>
      <c r="C32" s="178" t="s">
        <v>150</v>
      </c>
      <c r="D32" s="28"/>
    </row>
    <row r="33" ht="18.75" customHeight="true" spans="1:4">
      <c r="A33" s="181" t="s">
        <v>26</v>
      </c>
      <c r="B33" s="28" t="s">
        <v>26</v>
      </c>
      <c r="C33" s="178" t="s">
        <v>151</v>
      </c>
      <c r="D33" s="28"/>
    </row>
    <row r="34" ht="18.75" customHeight="true" spans="1:4">
      <c r="A34" s="181"/>
      <c r="B34" s="28"/>
      <c r="C34" s="178" t="s">
        <v>152</v>
      </c>
      <c r="D34" s="28"/>
    </row>
    <row r="35" ht="18.75" customHeight="true" spans="1:4">
      <c r="A35" s="181" t="s">
        <v>26</v>
      </c>
      <c r="B35" s="28" t="s">
        <v>26</v>
      </c>
      <c r="C35" s="178" t="s">
        <v>153</v>
      </c>
      <c r="D35" s="28"/>
    </row>
    <row r="36" ht="18.75" customHeight="true" spans="1:4">
      <c r="A36" s="127" t="s">
        <v>154</v>
      </c>
      <c r="B36" s="182">
        <v>3918940.67</v>
      </c>
      <c r="C36" s="183" t="s">
        <v>52</v>
      </c>
      <c r="D36" s="182">
        <v>3918940.67</v>
      </c>
    </row>
  </sheetData>
  <mergeCells count="8">
    <mergeCell ref="A2:D2"/>
    <mergeCell ref="A3:B3"/>
    <mergeCell ref="A4:B4"/>
    <mergeCell ref="C4:D4"/>
    <mergeCell ref="A5:A6"/>
    <mergeCell ref="B5:B6"/>
    <mergeCell ref="C5:C6"/>
    <mergeCell ref="D5:D6"/>
  </mergeCells>
  <printOptions horizontalCentered="true"/>
  <pageMargins left="0.39" right="0.39" top="0.51" bottom="0.51" header="0.31" footer="0.31"/>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G23"/>
  <sheetViews>
    <sheetView showZeros="0" workbookViewId="0">
      <selection activeCell="A1" sqref="A1"/>
    </sheetView>
  </sheetViews>
  <sheetFormatPr defaultColWidth="9.14285714285714" defaultRowHeight="14.25" customHeight="true" outlineLevelCol="6"/>
  <cols>
    <col min="1" max="1" width="20.1428571428571" customWidth="true"/>
    <col min="2" max="2" width="44" customWidth="true"/>
    <col min="3" max="3" width="24.2857142857143" customWidth="true"/>
    <col min="4" max="4" width="20.4190476190476" customWidth="true"/>
    <col min="5" max="7" width="24.2857142857143" customWidth="true"/>
  </cols>
  <sheetData>
    <row r="1" ht="15" customHeight="true" spans="4:7">
      <c r="D1" s="162"/>
      <c r="F1" s="59"/>
      <c r="G1" s="48" t="s">
        <v>155</v>
      </c>
    </row>
    <row r="2" ht="39" customHeight="true" spans="1:7">
      <c r="A2" s="3" t="str">
        <f>"2025"&amp;"年一般公共预算支出预算表（按功能科目分类）"</f>
        <v>2025年一般公共预算支出预算表（按功能科目分类）</v>
      </c>
      <c r="B2" s="163"/>
      <c r="C2" s="163"/>
      <c r="D2" s="163"/>
      <c r="E2" s="163"/>
      <c r="F2" s="163"/>
      <c r="G2" s="163"/>
    </row>
    <row r="3" ht="18" customHeight="true" spans="1:7">
      <c r="A3" s="164" t="str">
        <f>"单位名称："&amp;"中国共产党临沧市委员会老干部局"</f>
        <v>单位名称：中国共产党临沧市委员会老干部局</v>
      </c>
      <c r="B3" s="29"/>
      <c r="C3" s="36"/>
      <c r="D3" s="36"/>
      <c r="E3" s="36"/>
      <c r="F3" s="104"/>
      <c r="G3" s="48" t="s">
        <v>1</v>
      </c>
    </row>
    <row r="4" ht="20.25" customHeight="true" spans="1:7">
      <c r="A4" s="165" t="s">
        <v>156</v>
      </c>
      <c r="B4" s="166"/>
      <c r="C4" s="69" t="s">
        <v>56</v>
      </c>
      <c r="D4" s="145" t="s">
        <v>76</v>
      </c>
      <c r="E4" s="25"/>
      <c r="F4" s="26"/>
      <c r="G4" s="134" t="s">
        <v>77</v>
      </c>
    </row>
    <row r="5" ht="20.25" customHeight="true" spans="1:7">
      <c r="A5" s="167" t="s">
        <v>74</v>
      </c>
      <c r="B5" s="167" t="s">
        <v>75</v>
      </c>
      <c r="C5" s="39"/>
      <c r="D5" s="154" t="s">
        <v>58</v>
      </c>
      <c r="E5" s="154" t="s">
        <v>157</v>
      </c>
      <c r="F5" s="154" t="s">
        <v>158</v>
      </c>
      <c r="G5" s="91"/>
    </row>
    <row r="6" ht="19.5" customHeight="true" spans="1:7">
      <c r="A6" s="167" t="s">
        <v>159</v>
      </c>
      <c r="B6" s="167" t="s">
        <v>160</v>
      </c>
      <c r="C6" s="167" t="s">
        <v>161</v>
      </c>
      <c r="D6" s="154">
        <v>4</v>
      </c>
      <c r="E6" s="170" t="s">
        <v>162</v>
      </c>
      <c r="F6" s="170" t="s">
        <v>163</v>
      </c>
      <c r="G6" s="167" t="s">
        <v>164</v>
      </c>
    </row>
    <row r="7" ht="18" customHeight="true" spans="1:7">
      <c r="A7" s="121" t="s">
        <v>85</v>
      </c>
      <c r="B7" s="121" t="s">
        <v>86</v>
      </c>
      <c r="C7" s="28">
        <v>15000</v>
      </c>
      <c r="D7" s="28">
        <v>15000</v>
      </c>
      <c r="E7" s="28"/>
      <c r="F7" s="28">
        <v>15000</v>
      </c>
      <c r="G7" s="28"/>
    </row>
    <row r="8" ht="18" customHeight="true" spans="1:7">
      <c r="A8" s="123" t="s">
        <v>87</v>
      </c>
      <c r="B8" s="123" t="s">
        <v>88</v>
      </c>
      <c r="C8" s="28">
        <v>15000</v>
      </c>
      <c r="D8" s="28">
        <v>15000</v>
      </c>
      <c r="E8" s="28"/>
      <c r="F8" s="28">
        <v>15000</v>
      </c>
      <c r="G8" s="28"/>
    </row>
    <row r="9" ht="18" customHeight="true" spans="1:7">
      <c r="A9" s="124" t="s">
        <v>89</v>
      </c>
      <c r="B9" s="124" t="s">
        <v>90</v>
      </c>
      <c r="C9" s="28">
        <v>15000</v>
      </c>
      <c r="D9" s="28">
        <v>15000</v>
      </c>
      <c r="E9" s="28"/>
      <c r="F9" s="28">
        <v>15000</v>
      </c>
      <c r="G9" s="28"/>
    </row>
    <row r="10" ht="18" customHeight="true" spans="1:7">
      <c r="A10" s="121" t="s">
        <v>91</v>
      </c>
      <c r="B10" s="121" t="s">
        <v>92</v>
      </c>
      <c r="C10" s="28">
        <v>3644984.16</v>
      </c>
      <c r="D10" s="28">
        <v>1454984.16</v>
      </c>
      <c r="E10" s="28">
        <v>1315426.48</v>
      </c>
      <c r="F10" s="28">
        <v>139557.68</v>
      </c>
      <c r="G10" s="28">
        <v>2190000</v>
      </c>
    </row>
    <row r="11" ht="18" customHeight="true" spans="1:7">
      <c r="A11" s="123" t="s">
        <v>93</v>
      </c>
      <c r="B11" s="123" t="s">
        <v>94</v>
      </c>
      <c r="C11" s="28">
        <v>3644984.16</v>
      </c>
      <c r="D11" s="28">
        <v>1454984.16</v>
      </c>
      <c r="E11" s="28">
        <v>1315426.48</v>
      </c>
      <c r="F11" s="28">
        <v>139557.68</v>
      </c>
      <c r="G11" s="28">
        <v>2190000</v>
      </c>
    </row>
    <row r="12" ht="18" customHeight="true" spans="1:7">
      <c r="A12" s="124" t="s">
        <v>95</v>
      </c>
      <c r="B12" s="124" t="s">
        <v>96</v>
      </c>
      <c r="C12" s="28">
        <v>701482.8</v>
      </c>
      <c r="D12" s="28">
        <v>35482.8</v>
      </c>
      <c r="E12" s="28">
        <v>33082.8</v>
      </c>
      <c r="F12" s="28">
        <v>2400</v>
      </c>
      <c r="G12" s="28">
        <v>666000</v>
      </c>
    </row>
    <row r="13" ht="18" customHeight="true" spans="1:7">
      <c r="A13" s="124" t="s">
        <v>97</v>
      </c>
      <c r="B13" s="124" t="s">
        <v>98</v>
      </c>
      <c r="C13" s="28">
        <v>2781605.68</v>
      </c>
      <c r="D13" s="28">
        <v>1257605.68</v>
      </c>
      <c r="E13" s="28">
        <v>1120448</v>
      </c>
      <c r="F13" s="28">
        <v>137157.68</v>
      </c>
      <c r="G13" s="28">
        <v>1524000</v>
      </c>
    </row>
    <row r="14" ht="18" customHeight="true" spans="1:7">
      <c r="A14" s="124" t="s">
        <v>99</v>
      </c>
      <c r="B14" s="124" t="s">
        <v>100</v>
      </c>
      <c r="C14" s="28">
        <v>161895.68</v>
      </c>
      <c r="D14" s="28">
        <v>161895.68</v>
      </c>
      <c r="E14" s="28">
        <v>161895.68</v>
      </c>
      <c r="F14" s="28"/>
      <c r="G14" s="28"/>
    </row>
    <row r="15" ht="18" customHeight="true" spans="1:7">
      <c r="A15" s="121" t="s">
        <v>101</v>
      </c>
      <c r="B15" s="121" t="s">
        <v>102</v>
      </c>
      <c r="C15" s="28">
        <v>115308.35</v>
      </c>
      <c r="D15" s="28">
        <v>115308.35</v>
      </c>
      <c r="E15" s="28">
        <v>115308.35</v>
      </c>
      <c r="F15" s="28"/>
      <c r="G15" s="28"/>
    </row>
    <row r="16" ht="18" customHeight="true" spans="1:7">
      <c r="A16" s="123" t="s">
        <v>103</v>
      </c>
      <c r="B16" s="123" t="s">
        <v>104</v>
      </c>
      <c r="C16" s="28">
        <v>115308.35</v>
      </c>
      <c r="D16" s="28">
        <v>115308.35</v>
      </c>
      <c r="E16" s="28">
        <v>115308.35</v>
      </c>
      <c r="F16" s="28"/>
      <c r="G16" s="28"/>
    </row>
    <row r="17" ht="18" customHeight="true" spans="1:7">
      <c r="A17" s="124" t="s">
        <v>105</v>
      </c>
      <c r="B17" s="124" t="s">
        <v>106</v>
      </c>
      <c r="C17" s="28">
        <v>71841.21</v>
      </c>
      <c r="D17" s="28">
        <v>71841.21</v>
      </c>
      <c r="E17" s="28">
        <v>71841.21</v>
      </c>
      <c r="F17" s="28"/>
      <c r="G17" s="28"/>
    </row>
    <row r="18" ht="18" customHeight="true" spans="1:7">
      <c r="A18" s="124" t="s">
        <v>107</v>
      </c>
      <c r="B18" s="124" t="s">
        <v>108</v>
      </c>
      <c r="C18" s="28">
        <v>38275.44</v>
      </c>
      <c r="D18" s="28">
        <v>38275.44</v>
      </c>
      <c r="E18" s="28">
        <v>38275.44</v>
      </c>
      <c r="F18" s="28"/>
      <c r="G18" s="28"/>
    </row>
    <row r="19" ht="18" customHeight="true" spans="1:7">
      <c r="A19" s="124" t="s">
        <v>109</v>
      </c>
      <c r="B19" s="124" t="s">
        <v>110</v>
      </c>
      <c r="C19" s="28">
        <v>5191.7</v>
      </c>
      <c r="D19" s="28">
        <v>5191.7</v>
      </c>
      <c r="E19" s="28">
        <v>5191.7</v>
      </c>
      <c r="F19" s="28"/>
      <c r="G19" s="28"/>
    </row>
    <row r="20" ht="18" customHeight="true" spans="1:7">
      <c r="A20" s="121" t="s">
        <v>111</v>
      </c>
      <c r="B20" s="121" t="s">
        <v>112</v>
      </c>
      <c r="C20" s="28">
        <v>143648.16</v>
      </c>
      <c r="D20" s="28">
        <v>143648.16</v>
      </c>
      <c r="E20" s="28">
        <v>143648.16</v>
      </c>
      <c r="F20" s="28"/>
      <c r="G20" s="28"/>
    </row>
    <row r="21" ht="18" customHeight="true" spans="1:7">
      <c r="A21" s="123" t="s">
        <v>113</v>
      </c>
      <c r="B21" s="123" t="s">
        <v>114</v>
      </c>
      <c r="C21" s="28">
        <v>143648.16</v>
      </c>
      <c r="D21" s="28">
        <v>143648.16</v>
      </c>
      <c r="E21" s="28">
        <v>143648.16</v>
      </c>
      <c r="F21" s="28"/>
      <c r="G21" s="28"/>
    </row>
    <row r="22" ht="18" customHeight="true" spans="1:7">
      <c r="A22" s="124" t="s">
        <v>115</v>
      </c>
      <c r="B22" s="124" t="s">
        <v>116</v>
      </c>
      <c r="C22" s="28">
        <v>143648.16</v>
      </c>
      <c r="D22" s="28">
        <v>143648.16</v>
      </c>
      <c r="E22" s="28">
        <v>143648.16</v>
      </c>
      <c r="F22" s="28"/>
      <c r="G22" s="28"/>
    </row>
    <row r="23" ht="18" customHeight="true" spans="1:7">
      <c r="A23" s="168" t="s">
        <v>117</v>
      </c>
      <c r="B23" s="169" t="s">
        <v>117</v>
      </c>
      <c r="C23" s="28">
        <v>3918940.67</v>
      </c>
      <c r="D23" s="28">
        <v>1728940.67</v>
      </c>
      <c r="E23" s="28">
        <v>1574382.99</v>
      </c>
      <c r="F23" s="28">
        <v>154557.68</v>
      </c>
      <c r="G23" s="28">
        <v>2190000</v>
      </c>
    </row>
  </sheetData>
  <mergeCells count="7">
    <mergeCell ref="A2:G2"/>
    <mergeCell ref="A3:E3"/>
    <mergeCell ref="A4:B4"/>
    <mergeCell ref="D4:F4"/>
    <mergeCell ref="A23:B23"/>
    <mergeCell ref="C4:C5"/>
    <mergeCell ref="G4:G5"/>
  </mergeCells>
  <printOptions horizontalCentered="true"/>
  <pageMargins left="0.39" right="0.39" top="0.58" bottom="0.58" header="0.5" footer="0.5"/>
  <pageSetup paperSize="9" scale="81"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G11"/>
  <sheetViews>
    <sheetView showZeros="0" workbookViewId="0">
      <selection activeCell="A1" sqref="A1"/>
    </sheetView>
  </sheetViews>
  <sheetFormatPr defaultColWidth="9.14285714285714" defaultRowHeight="14.25" customHeight="true" outlineLevelCol="6"/>
  <cols>
    <col min="1" max="1" width="23.5714285714286" customWidth="true"/>
    <col min="2" max="7" width="22.847619047619" customWidth="true"/>
  </cols>
  <sheetData>
    <row r="1" ht="15" customHeight="true" spans="1:7">
      <c r="A1" s="150"/>
      <c r="B1" s="151"/>
      <c r="C1" s="152"/>
      <c r="D1" s="66"/>
      <c r="G1" s="86" t="s">
        <v>165</v>
      </c>
    </row>
    <row r="2" ht="39" customHeight="true" spans="1:7">
      <c r="A2" s="139" t="str">
        <f>"2025"&amp;"年“三公”经费支出预算表"</f>
        <v>2025年“三公”经费支出预算表</v>
      </c>
      <c r="B2" s="54"/>
      <c r="C2" s="54"/>
      <c r="D2" s="54"/>
      <c r="E2" s="54"/>
      <c r="F2" s="54"/>
      <c r="G2" s="54"/>
    </row>
    <row r="3" ht="18.75" customHeight="true" spans="1:7">
      <c r="A3" s="44" t="str">
        <f>"单位名称："&amp;"中国共产党临沧市委员会老干部局"</f>
        <v>单位名称：中国共产党临沧市委员会老干部局</v>
      </c>
      <c r="B3" s="151"/>
      <c r="C3" s="152"/>
      <c r="D3" s="66"/>
      <c r="E3" s="36"/>
      <c r="G3" s="86" t="s">
        <v>166</v>
      </c>
    </row>
    <row r="4" ht="18.75" customHeight="true" spans="1:7">
      <c r="A4" s="7" t="s">
        <v>167</v>
      </c>
      <c r="B4" s="7" t="s">
        <v>168</v>
      </c>
      <c r="C4" s="37" t="s">
        <v>169</v>
      </c>
      <c r="D4" s="24" t="s">
        <v>170</v>
      </c>
      <c r="E4" s="25"/>
      <c r="F4" s="26"/>
      <c r="G4" s="37" t="s">
        <v>171</v>
      </c>
    </row>
    <row r="5" ht="18.75" customHeight="true" spans="1:7">
      <c r="A5" s="11"/>
      <c r="B5" s="153"/>
      <c r="C5" s="39"/>
      <c r="D5" s="154" t="s">
        <v>58</v>
      </c>
      <c r="E5" s="154" t="s">
        <v>172</v>
      </c>
      <c r="F5" s="154" t="s">
        <v>173</v>
      </c>
      <c r="G5" s="39"/>
    </row>
    <row r="6" ht="18.75" customHeight="true" spans="1:7">
      <c r="A6" s="155">
        <v>1</v>
      </c>
      <c r="B6" s="156">
        <v>1</v>
      </c>
      <c r="C6" s="157">
        <v>2</v>
      </c>
      <c r="D6" s="158">
        <v>3</v>
      </c>
      <c r="E6" s="158">
        <v>4</v>
      </c>
      <c r="F6" s="158">
        <v>5</v>
      </c>
      <c r="G6" s="157">
        <v>6</v>
      </c>
    </row>
    <row r="7" ht="18.75" customHeight="true" spans="1:7">
      <c r="A7" s="159" t="s">
        <v>56</v>
      </c>
      <c r="B7" s="160">
        <v>19000</v>
      </c>
      <c r="C7" s="160"/>
      <c r="D7" s="160">
        <v>15000</v>
      </c>
      <c r="E7" s="160"/>
      <c r="F7" s="160">
        <v>15000</v>
      </c>
      <c r="G7" s="160">
        <v>4000</v>
      </c>
    </row>
    <row r="8" ht="18.75" customHeight="true" spans="1:7">
      <c r="A8" s="161" t="s">
        <v>174</v>
      </c>
      <c r="B8" s="160"/>
      <c r="C8" s="160"/>
      <c r="D8" s="160"/>
      <c r="E8" s="160"/>
      <c r="F8" s="160"/>
      <c r="G8" s="160"/>
    </row>
    <row r="9" ht="18.75" customHeight="true" spans="1:7">
      <c r="A9" s="161" t="s">
        <v>175</v>
      </c>
      <c r="B9" s="160">
        <v>19000</v>
      </c>
      <c r="C9" s="160"/>
      <c r="D9" s="160">
        <v>15000</v>
      </c>
      <c r="E9" s="160"/>
      <c r="F9" s="160">
        <v>15000</v>
      </c>
      <c r="G9" s="160">
        <v>4000</v>
      </c>
    </row>
    <row r="10" ht="18.75" customHeight="true" spans="1:7">
      <c r="A10" s="161" t="s">
        <v>176</v>
      </c>
      <c r="B10" s="160"/>
      <c r="C10" s="160"/>
      <c r="D10" s="160"/>
      <c r="E10" s="160"/>
      <c r="F10" s="160"/>
      <c r="G10" s="160"/>
    </row>
    <row r="11" ht="18.75" customHeight="true" spans="1:7">
      <c r="A11" s="161" t="s">
        <v>177</v>
      </c>
      <c r="B11" s="160"/>
      <c r="C11" s="160"/>
      <c r="D11" s="160"/>
      <c r="E11" s="160"/>
      <c r="F11" s="160"/>
      <c r="G11" s="160"/>
    </row>
  </sheetData>
  <mergeCells count="7">
    <mergeCell ref="A2:G2"/>
    <mergeCell ref="A3:D3"/>
    <mergeCell ref="D4:F4"/>
    <mergeCell ref="A4:A6"/>
    <mergeCell ref="B4:B5"/>
    <mergeCell ref="C4:C5"/>
    <mergeCell ref="G4:G5"/>
  </mergeCells>
  <printOptions horizontalCentered="true"/>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W39"/>
  <sheetViews>
    <sheetView showZeros="0" topLeftCell="A11" workbookViewId="0">
      <selection activeCell="A1" sqref="A1"/>
    </sheetView>
  </sheetViews>
  <sheetFormatPr defaultColWidth="9.14285714285714" defaultRowHeight="14.25" customHeight="true"/>
  <cols>
    <col min="1" max="1" width="32.847619047619" customWidth="true"/>
    <col min="2" max="2" width="25.4190476190476" customWidth="true"/>
    <col min="3" max="3" width="26.5714285714286" customWidth="true"/>
    <col min="4" max="4" width="10.1428571428571" customWidth="true"/>
    <col min="5" max="5" width="28.5904761904762" customWidth="true"/>
    <col min="6" max="6" width="10.2857142857143" customWidth="true"/>
    <col min="7" max="7" width="23" customWidth="true"/>
    <col min="8" max="21" width="19.847619047619" customWidth="true"/>
    <col min="22" max="23" width="20" customWidth="true"/>
  </cols>
  <sheetData>
    <row r="1" ht="15" customHeight="true" spans="2:23">
      <c r="B1" s="137"/>
      <c r="D1" s="138"/>
      <c r="E1" s="138"/>
      <c r="F1" s="138"/>
      <c r="G1" s="138"/>
      <c r="H1" s="70"/>
      <c r="I1" s="70"/>
      <c r="J1" s="70"/>
      <c r="K1" s="70"/>
      <c r="L1" s="70"/>
      <c r="M1" s="70"/>
      <c r="N1" s="36"/>
      <c r="O1" s="36"/>
      <c r="P1" s="36"/>
      <c r="Q1" s="70"/>
      <c r="U1" s="137"/>
      <c r="W1" s="41" t="s">
        <v>178</v>
      </c>
    </row>
    <row r="2" ht="39.75" customHeight="true" spans="1:23">
      <c r="A2" s="139" t="str">
        <f>"2025"&amp;"年部门基本支出预算表"</f>
        <v>2025年部门基本支出预算表</v>
      </c>
      <c r="B2" s="54"/>
      <c r="C2" s="54"/>
      <c r="D2" s="54"/>
      <c r="E2" s="54"/>
      <c r="F2" s="54"/>
      <c r="G2" s="54"/>
      <c r="H2" s="54"/>
      <c r="I2" s="54"/>
      <c r="J2" s="54"/>
      <c r="K2" s="54"/>
      <c r="L2" s="54"/>
      <c r="M2" s="54"/>
      <c r="N2" s="4"/>
      <c r="O2" s="4"/>
      <c r="P2" s="4"/>
      <c r="Q2" s="54"/>
      <c r="R2" s="54"/>
      <c r="S2" s="54"/>
      <c r="T2" s="54"/>
      <c r="U2" s="54"/>
      <c r="V2" s="54"/>
      <c r="W2" s="54"/>
    </row>
    <row r="3" ht="18.75" customHeight="true" spans="1:23">
      <c r="A3" s="5" t="str">
        <f>"单位名称："&amp;"中国共产党临沧市委员会老干部局"</f>
        <v>单位名称：中国共产党临沧市委员会老干部局</v>
      </c>
      <c r="B3" s="140"/>
      <c r="C3" s="140"/>
      <c r="D3" s="140"/>
      <c r="E3" s="140"/>
      <c r="F3" s="140"/>
      <c r="G3" s="140"/>
      <c r="H3" s="72"/>
      <c r="I3" s="72"/>
      <c r="J3" s="72"/>
      <c r="K3" s="72"/>
      <c r="L3" s="72"/>
      <c r="M3" s="72"/>
      <c r="N3" s="90"/>
      <c r="O3" s="90"/>
      <c r="P3" s="90"/>
      <c r="Q3" s="72"/>
      <c r="U3" s="137"/>
      <c r="W3" s="41" t="s">
        <v>166</v>
      </c>
    </row>
    <row r="4" ht="18" customHeight="true" spans="1:23">
      <c r="A4" s="7" t="s">
        <v>179</v>
      </c>
      <c r="B4" s="7" t="s">
        <v>180</v>
      </c>
      <c r="C4" s="7" t="s">
        <v>181</v>
      </c>
      <c r="D4" s="7" t="s">
        <v>182</v>
      </c>
      <c r="E4" s="7" t="s">
        <v>183</v>
      </c>
      <c r="F4" s="7" t="s">
        <v>184</v>
      </c>
      <c r="G4" s="7" t="s">
        <v>185</v>
      </c>
      <c r="H4" s="145" t="s">
        <v>186</v>
      </c>
      <c r="I4" s="68" t="s">
        <v>186</v>
      </c>
      <c r="J4" s="68"/>
      <c r="K4" s="68"/>
      <c r="L4" s="68"/>
      <c r="M4" s="68"/>
      <c r="N4" s="25"/>
      <c r="O4" s="25"/>
      <c r="P4" s="25"/>
      <c r="Q4" s="82" t="s">
        <v>62</v>
      </c>
      <c r="R4" s="68" t="s">
        <v>79</v>
      </c>
      <c r="S4" s="68"/>
      <c r="T4" s="68"/>
      <c r="U4" s="68"/>
      <c r="V4" s="68"/>
      <c r="W4" s="148"/>
    </row>
    <row r="5" ht="18" customHeight="true" spans="1:23">
      <c r="A5" s="9"/>
      <c r="B5" s="136"/>
      <c r="C5" s="9"/>
      <c r="D5" s="9"/>
      <c r="E5" s="9"/>
      <c r="F5" s="9"/>
      <c r="G5" s="9"/>
      <c r="H5" s="69" t="s">
        <v>187</v>
      </c>
      <c r="I5" s="145" t="s">
        <v>59</v>
      </c>
      <c r="J5" s="68"/>
      <c r="K5" s="68"/>
      <c r="L5" s="68"/>
      <c r="M5" s="148"/>
      <c r="N5" s="24" t="s">
        <v>188</v>
      </c>
      <c r="O5" s="25"/>
      <c r="P5" s="26"/>
      <c r="Q5" s="7" t="s">
        <v>62</v>
      </c>
      <c r="R5" s="145" t="s">
        <v>79</v>
      </c>
      <c r="S5" s="82" t="s">
        <v>65</v>
      </c>
      <c r="T5" s="68" t="s">
        <v>79</v>
      </c>
      <c r="U5" s="82" t="s">
        <v>67</v>
      </c>
      <c r="V5" s="82" t="s">
        <v>68</v>
      </c>
      <c r="W5" s="149" t="s">
        <v>69</v>
      </c>
    </row>
    <row r="6" ht="18.75" customHeight="true" spans="1:23">
      <c r="A6" s="38"/>
      <c r="B6" s="38"/>
      <c r="C6" s="38"/>
      <c r="D6" s="38"/>
      <c r="E6" s="38"/>
      <c r="F6" s="38"/>
      <c r="G6" s="38"/>
      <c r="H6" s="38"/>
      <c r="I6" s="147" t="s">
        <v>189</v>
      </c>
      <c r="J6" s="7" t="s">
        <v>190</v>
      </c>
      <c r="K6" s="7" t="s">
        <v>191</v>
      </c>
      <c r="L6" s="7" t="s">
        <v>192</v>
      </c>
      <c r="M6" s="7" t="s">
        <v>193</v>
      </c>
      <c r="N6" s="7" t="s">
        <v>59</v>
      </c>
      <c r="O6" s="7" t="s">
        <v>60</v>
      </c>
      <c r="P6" s="7" t="s">
        <v>61</v>
      </c>
      <c r="Q6" s="38"/>
      <c r="R6" s="7" t="s">
        <v>58</v>
      </c>
      <c r="S6" s="7" t="s">
        <v>65</v>
      </c>
      <c r="T6" s="7" t="s">
        <v>194</v>
      </c>
      <c r="U6" s="7" t="s">
        <v>67</v>
      </c>
      <c r="V6" s="7" t="s">
        <v>68</v>
      </c>
      <c r="W6" s="7" t="s">
        <v>69</v>
      </c>
    </row>
    <row r="7" ht="37.5" customHeight="true" spans="1:23">
      <c r="A7" s="111"/>
      <c r="B7" s="111"/>
      <c r="C7" s="111"/>
      <c r="D7" s="111"/>
      <c r="E7" s="111"/>
      <c r="F7" s="111"/>
      <c r="G7" s="111"/>
      <c r="H7" s="111"/>
      <c r="I7" s="101"/>
      <c r="J7" s="11" t="s">
        <v>195</v>
      </c>
      <c r="K7" s="11" t="s">
        <v>191</v>
      </c>
      <c r="L7" s="11" t="s">
        <v>192</v>
      </c>
      <c r="M7" s="11" t="s">
        <v>193</v>
      </c>
      <c r="N7" s="11" t="s">
        <v>191</v>
      </c>
      <c r="O7" s="11" t="s">
        <v>192</v>
      </c>
      <c r="P7" s="11" t="s">
        <v>193</v>
      </c>
      <c r="Q7" s="11" t="s">
        <v>62</v>
      </c>
      <c r="R7" s="11" t="s">
        <v>58</v>
      </c>
      <c r="S7" s="11" t="s">
        <v>65</v>
      </c>
      <c r="T7" s="11" t="s">
        <v>194</v>
      </c>
      <c r="U7" s="11" t="s">
        <v>67</v>
      </c>
      <c r="V7" s="11" t="s">
        <v>68</v>
      </c>
      <c r="W7" s="11" t="s">
        <v>69</v>
      </c>
    </row>
    <row r="8" ht="19.5" customHeight="true" spans="1:23">
      <c r="A8" s="141">
        <v>1</v>
      </c>
      <c r="B8" s="141">
        <v>2</v>
      </c>
      <c r="C8" s="141">
        <v>3</v>
      </c>
      <c r="D8" s="141">
        <v>4</v>
      </c>
      <c r="E8" s="141">
        <v>5</v>
      </c>
      <c r="F8" s="141">
        <v>6</v>
      </c>
      <c r="G8" s="141">
        <v>7</v>
      </c>
      <c r="H8" s="141">
        <v>8</v>
      </c>
      <c r="I8" s="141">
        <v>9</v>
      </c>
      <c r="J8" s="141">
        <v>10</v>
      </c>
      <c r="K8" s="141">
        <v>11</v>
      </c>
      <c r="L8" s="141">
        <v>12</v>
      </c>
      <c r="M8" s="141">
        <v>13</v>
      </c>
      <c r="N8" s="141">
        <v>14</v>
      </c>
      <c r="O8" s="141">
        <v>15</v>
      </c>
      <c r="P8" s="141">
        <v>16</v>
      </c>
      <c r="Q8" s="141">
        <v>17</v>
      </c>
      <c r="R8" s="141">
        <v>18</v>
      </c>
      <c r="S8" s="141">
        <v>19</v>
      </c>
      <c r="T8" s="141">
        <v>20</v>
      </c>
      <c r="U8" s="141">
        <v>21</v>
      </c>
      <c r="V8" s="141">
        <v>22</v>
      </c>
      <c r="W8" s="141">
        <v>23</v>
      </c>
    </row>
    <row r="9" ht="21" customHeight="true" spans="1:23">
      <c r="A9" s="142" t="s">
        <v>71</v>
      </c>
      <c r="B9" s="142"/>
      <c r="C9" s="142"/>
      <c r="D9" s="142"/>
      <c r="E9" s="142"/>
      <c r="F9" s="142"/>
      <c r="G9" s="142"/>
      <c r="H9" s="28">
        <v>1728940.67</v>
      </c>
      <c r="I9" s="28">
        <v>1728940.67</v>
      </c>
      <c r="J9" s="28"/>
      <c r="K9" s="28"/>
      <c r="L9" s="28">
        <v>1728940.67</v>
      </c>
      <c r="M9" s="28"/>
      <c r="N9" s="28"/>
      <c r="O9" s="28"/>
      <c r="P9" s="28"/>
      <c r="Q9" s="28"/>
      <c r="R9" s="28"/>
      <c r="S9" s="28"/>
      <c r="T9" s="28"/>
      <c r="U9" s="28"/>
      <c r="V9" s="28"/>
      <c r="W9" s="28"/>
    </row>
    <row r="10" ht="21" customHeight="true" spans="1:23">
      <c r="A10" s="143" t="s">
        <v>71</v>
      </c>
      <c r="B10" s="14"/>
      <c r="C10" s="14"/>
      <c r="D10" s="14"/>
      <c r="E10" s="14"/>
      <c r="F10" s="14"/>
      <c r="G10" s="14"/>
      <c r="H10" s="28">
        <v>1728940.67</v>
      </c>
      <c r="I10" s="28">
        <v>1728940.67</v>
      </c>
      <c r="J10" s="28"/>
      <c r="K10" s="28"/>
      <c r="L10" s="28">
        <v>1728940.67</v>
      </c>
      <c r="M10" s="28"/>
      <c r="N10" s="28"/>
      <c r="O10" s="28"/>
      <c r="P10" s="28"/>
      <c r="Q10" s="28"/>
      <c r="R10" s="28"/>
      <c r="S10" s="28"/>
      <c r="T10" s="28"/>
      <c r="U10" s="28"/>
      <c r="V10" s="28"/>
      <c r="W10" s="28"/>
    </row>
    <row r="11" ht="21" customHeight="true" spans="1:23">
      <c r="A11" s="143" t="s">
        <v>71</v>
      </c>
      <c r="B11" s="14" t="s">
        <v>196</v>
      </c>
      <c r="C11" s="14" t="s">
        <v>197</v>
      </c>
      <c r="D11" s="14" t="s">
        <v>97</v>
      </c>
      <c r="E11" s="14" t="s">
        <v>98</v>
      </c>
      <c r="F11" s="14" t="s">
        <v>198</v>
      </c>
      <c r="G11" s="14" t="s">
        <v>199</v>
      </c>
      <c r="H11" s="28">
        <v>415248</v>
      </c>
      <c r="I11" s="28">
        <v>415248</v>
      </c>
      <c r="J11" s="28"/>
      <c r="K11" s="28"/>
      <c r="L11" s="28">
        <v>415248</v>
      </c>
      <c r="M11" s="28"/>
      <c r="N11" s="28"/>
      <c r="O11" s="28"/>
      <c r="P11" s="28"/>
      <c r="Q11" s="28"/>
      <c r="R11" s="28"/>
      <c r="S11" s="28"/>
      <c r="T11" s="28"/>
      <c r="U11" s="28"/>
      <c r="V11" s="28"/>
      <c r="W11" s="28"/>
    </row>
    <row r="12" ht="21" customHeight="true" spans="1:23">
      <c r="A12" s="143" t="s">
        <v>71</v>
      </c>
      <c r="B12" s="14" t="s">
        <v>196</v>
      </c>
      <c r="C12" s="14" t="s">
        <v>197</v>
      </c>
      <c r="D12" s="14" t="s">
        <v>97</v>
      </c>
      <c r="E12" s="14" t="s">
        <v>98</v>
      </c>
      <c r="F12" s="14" t="s">
        <v>200</v>
      </c>
      <c r="G12" s="14" t="s">
        <v>201</v>
      </c>
      <c r="H12" s="28">
        <v>485376</v>
      </c>
      <c r="I12" s="28">
        <v>485376</v>
      </c>
      <c r="J12" s="28"/>
      <c r="K12" s="28"/>
      <c r="L12" s="28">
        <v>485376</v>
      </c>
      <c r="M12" s="28"/>
      <c r="N12" s="28"/>
      <c r="O12" s="28"/>
      <c r="P12" s="28"/>
      <c r="Q12" s="28"/>
      <c r="R12" s="28"/>
      <c r="S12" s="28"/>
      <c r="T12" s="28"/>
      <c r="U12" s="28"/>
      <c r="V12" s="28"/>
      <c r="W12" s="28"/>
    </row>
    <row r="13" ht="21" customHeight="true" spans="1:23">
      <c r="A13" s="143" t="s">
        <v>71</v>
      </c>
      <c r="B13" s="14" t="s">
        <v>196</v>
      </c>
      <c r="C13" s="14" t="s">
        <v>197</v>
      </c>
      <c r="D13" s="14" t="s">
        <v>97</v>
      </c>
      <c r="E13" s="14" t="s">
        <v>98</v>
      </c>
      <c r="F13" s="14" t="s">
        <v>202</v>
      </c>
      <c r="G13" s="14" t="s">
        <v>203</v>
      </c>
      <c r="H13" s="28">
        <v>34604</v>
      </c>
      <c r="I13" s="28">
        <v>34604</v>
      </c>
      <c r="J13" s="28"/>
      <c r="K13" s="28"/>
      <c r="L13" s="28">
        <v>34604</v>
      </c>
      <c r="M13" s="28"/>
      <c r="N13" s="28"/>
      <c r="O13" s="28"/>
      <c r="P13" s="28"/>
      <c r="Q13" s="28"/>
      <c r="R13" s="28"/>
      <c r="S13" s="28"/>
      <c r="T13" s="28"/>
      <c r="U13" s="28"/>
      <c r="V13" s="28"/>
      <c r="W13" s="28"/>
    </row>
    <row r="14" ht="21" customHeight="true" spans="1:23">
      <c r="A14" s="143" t="s">
        <v>71</v>
      </c>
      <c r="B14" s="14" t="s">
        <v>204</v>
      </c>
      <c r="C14" s="14" t="s">
        <v>205</v>
      </c>
      <c r="D14" s="14" t="s">
        <v>97</v>
      </c>
      <c r="E14" s="14" t="s">
        <v>98</v>
      </c>
      <c r="F14" s="14" t="s">
        <v>202</v>
      </c>
      <c r="G14" s="14" t="s">
        <v>203</v>
      </c>
      <c r="H14" s="28">
        <v>185220</v>
      </c>
      <c r="I14" s="28">
        <v>185220</v>
      </c>
      <c r="J14" s="28"/>
      <c r="K14" s="28"/>
      <c r="L14" s="28">
        <v>185220</v>
      </c>
      <c r="M14" s="28"/>
      <c r="N14" s="28"/>
      <c r="O14" s="28"/>
      <c r="P14" s="28"/>
      <c r="Q14" s="28"/>
      <c r="R14" s="28"/>
      <c r="S14" s="28"/>
      <c r="T14" s="28"/>
      <c r="U14" s="28"/>
      <c r="V14" s="28"/>
      <c r="W14" s="28"/>
    </row>
    <row r="15" ht="21" customHeight="true" spans="1:23">
      <c r="A15" s="143" t="s">
        <v>71</v>
      </c>
      <c r="B15" s="14" t="s">
        <v>206</v>
      </c>
      <c r="C15" s="14" t="s">
        <v>207</v>
      </c>
      <c r="D15" s="14" t="s">
        <v>99</v>
      </c>
      <c r="E15" s="14" t="s">
        <v>100</v>
      </c>
      <c r="F15" s="14" t="s">
        <v>208</v>
      </c>
      <c r="G15" s="14" t="s">
        <v>209</v>
      </c>
      <c r="H15" s="28">
        <v>161895.68</v>
      </c>
      <c r="I15" s="28">
        <v>161895.68</v>
      </c>
      <c r="J15" s="28"/>
      <c r="K15" s="28"/>
      <c r="L15" s="28">
        <v>161895.68</v>
      </c>
      <c r="M15" s="28"/>
      <c r="N15" s="28"/>
      <c r="O15" s="28"/>
      <c r="P15" s="28"/>
      <c r="Q15" s="28"/>
      <c r="R15" s="28"/>
      <c r="S15" s="28"/>
      <c r="T15" s="28"/>
      <c r="U15" s="28"/>
      <c r="V15" s="28"/>
      <c r="W15" s="28"/>
    </row>
    <row r="16" ht="21" customHeight="true" spans="1:23">
      <c r="A16" s="143" t="s">
        <v>71</v>
      </c>
      <c r="B16" s="14" t="s">
        <v>206</v>
      </c>
      <c r="C16" s="14" t="s">
        <v>207</v>
      </c>
      <c r="D16" s="14" t="s">
        <v>99</v>
      </c>
      <c r="E16" s="14" t="s">
        <v>100</v>
      </c>
      <c r="F16" s="14" t="s">
        <v>208</v>
      </c>
      <c r="G16" s="14" t="s">
        <v>209</v>
      </c>
      <c r="H16" s="28"/>
      <c r="I16" s="28"/>
      <c r="J16" s="28"/>
      <c r="K16" s="28"/>
      <c r="L16" s="28"/>
      <c r="M16" s="28"/>
      <c r="N16" s="28"/>
      <c r="O16" s="28"/>
      <c r="P16" s="28"/>
      <c r="Q16" s="28"/>
      <c r="R16" s="28"/>
      <c r="S16" s="28"/>
      <c r="T16" s="28"/>
      <c r="U16" s="28"/>
      <c r="V16" s="28"/>
      <c r="W16" s="28"/>
    </row>
    <row r="17" ht="21" customHeight="true" spans="1:23">
      <c r="A17" s="143" t="s">
        <v>71</v>
      </c>
      <c r="B17" s="14" t="s">
        <v>206</v>
      </c>
      <c r="C17" s="14" t="s">
        <v>207</v>
      </c>
      <c r="D17" s="14" t="s">
        <v>210</v>
      </c>
      <c r="E17" s="14" t="s">
        <v>211</v>
      </c>
      <c r="F17" s="14" t="s">
        <v>212</v>
      </c>
      <c r="G17" s="14" t="s">
        <v>213</v>
      </c>
      <c r="H17" s="28"/>
      <c r="I17" s="28"/>
      <c r="J17" s="28"/>
      <c r="K17" s="28"/>
      <c r="L17" s="28"/>
      <c r="M17" s="28"/>
      <c r="N17" s="28"/>
      <c r="O17" s="28"/>
      <c r="P17" s="28"/>
      <c r="Q17" s="28"/>
      <c r="R17" s="28"/>
      <c r="S17" s="28"/>
      <c r="T17" s="28"/>
      <c r="U17" s="28"/>
      <c r="V17" s="28"/>
      <c r="W17" s="28"/>
    </row>
    <row r="18" ht="21" customHeight="true" spans="1:23">
      <c r="A18" s="143" t="s">
        <v>71</v>
      </c>
      <c r="B18" s="14" t="s">
        <v>206</v>
      </c>
      <c r="C18" s="14" t="s">
        <v>207</v>
      </c>
      <c r="D18" s="14" t="s">
        <v>105</v>
      </c>
      <c r="E18" s="14" t="s">
        <v>106</v>
      </c>
      <c r="F18" s="14" t="s">
        <v>214</v>
      </c>
      <c r="G18" s="14" t="s">
        <v>215</v>
      </c>
      <c r="H18" s="28">
        <v>71841.21</v>
      </c>
      <c r="I18" s="28">
        <v>71841.21</v>
      </c>
      <c r="J18" s="28"/>
      <c r="K18" s="28"/>
      <c r="L18" s="28">
        <v>71841.21</v>
      </c>
      <c r="M18" s="28"/>
      <c r="N18" s="28"/>
      <c r="O18" s="28"/>
      <c r="P18" s="28"/>
      <c r="Q18" s="28"/>
      <c r="R18" s="28"/>
      <c r="S18" s="28"/>
      <c r="T18" s="28"/>
      <c r="U18" s="28"/>
      <c r="V18" s="28"/>
      <c r="W18" s="28"/>
    </row>
    <row r="19" ht="21" customHeight="true" spans="1:23">
      <c r="A19" s="143" t="s">
        <v>71</v>
      </c>
      <c r="B19" s="14" t="s">
        <v>206</v>
      </c>
      <c r="C19" s="14" t="s">
        <v>207</v>
      </c>
      <c r="D19" s="14" t="s">
        <v>216</v>
      </c>
      <c r="E19" s="14" t="s">
        <v>217</v>
      </c>
      <c r="F19" s="14" t="s">
        <v>214</v>
      </c>
      <c r="G19" s="14" t="s">
        <v>215</v>
      </c>
      <c r="H19" s="28"/>
      <c r="I19" s="28"/>
      <c r="J19" s="28"/>
      <c r="K19" s="28"/>
      <c r="L19" s="28"/>
      <c r="M19" s="28"/>
      <c r="N19" s="28"/>
      <c r="O19" s="28"/>
      <c r="P19" s="28"/>
      <c r="Q19" s="28"/>
      <c r="R19" s="28"/>
      <c r="S19" s="28"/>
      <c r="T19" s="28"/>
      <c r="U19" s="28"/>
      <c r="V19" s="28"/>
      <c r="W19" s="28"/>
    </row>
    <row r="20" ht="21" customHeight="true" spans="1:23">
      <c r="A20" s="143" t="s">
        <v>71</v>
      </c>
      <c r="B20" s="14" t="s">
        <v>206</v>
      </c>
      <c r="C20" s="14" t="s">
        <v>207</v>
      </c>
      <c r="D20" s="14" t="s">
        <v>216</v>
      </c>
      <c r="E20" s="14" t="s">
        <v>217</v>
      </c>
      <c r="F20" s="14" t="s">
        <v>214</v>
      </c>
      <c r="G20" s="14" t="s">
        <v>215</v>
      </c>
      <c r="H20" s="28"/>
      <c r="I20" s="28"/>
      <c r="J20" s="28"/>
      <c r="K20" s="28"/>
      <c r="L20" s="28"/>
      <c r="M20" s="28"/>
      <c r="N20" s="28"/>
      <c r="O20" s="28"/>
      <c r="P20" s="28"/>
      <c r="Q20" s="28"/>
      <c r="R20" s="28"/>
      <c r="S20" s="28"/>
      <c r="T20" s="28"/>
      <c r="U20" s="28"/>
      <c r="V20" s="28"/>
      <c r="W20" s="28"/>
    </row>
    <row r="21" ht="21" customHeight="true" spans="1:23">
      <c r="A21" s="143" t="s">
        <v>71</v>
      </c>
      <c r="B21" s="14" t="s">
        <v>206</v>
      </c>
      <c r="C21" s="14" t="s">
        <v>207</v>
      </c>
      <c r="D21" s="14" t="s">
        <v>107</v>
      </c>
      <c r="E21" s="14" t="s">
        <v>108</v>
      </c>
      <c r="F21" s="14" t="s">
        <v>218</v>
      </c>
      <c r="G21" s="14" t="s">
        <v>219</v>
      </c>
      <c r="H21" s="28">
        <v>38275.44</v>
      </c>
      <c r="I21" s="28">
        <v>38275.44</v>
      </c>
      <c r="J21" s="28"/>
      <c r="K21" s="28"/>
      <c r="L21" s="28">
        <v>38275.44</v>
      </c>
      <c r="M21" s="28"/>
      <c r="N21" s="28"/>
      <c r="O21" s="28"/>
      <c r="P21" s="28"/>
      <c r="Q21" s="28"/>
      <c r="R21" s="28"/>
      <c r="S21" s="28"/>
      <c r="T21" s="28"/>
      <c r="U21" s="28"/>
      <c r="V21" s="28"/>
      <c r="W21" s="28"/>
    </row>
    <row r="22" ht="21" customHeight="true" spans="1:23">
      <c r="A22" s="143" t="s">
        <v>71</v>
      </c>
      <c r="B22" s="14" t="s">
        <v>206</v>
      </c>
      <c r="C22" s="14" t="s">
        <v>207</v>
      </c>
      <c r="D22" s="14" t="s">
        <v>107</v>
      </c>
      <c r="E22" s="14" t="s">
        <v>108</v>
      </c>
      <c r="F22" s="14" t="s">
        <v>218</v>
      </c>
      <c r="G22" s="14" t="s">
        <v>219</v>
      </c>
      <c r="H22" s="28"/>
      <c r="I22" s="28"/>
      <c r="J22" s="28"/>
      <c r="K22" s="28"/>
      <c r="L22" s="28"/>
      <c r="M22" s="28"/>
      <c r="N22" s="28"/>
      <c r="O22" s="28"/>
      <c r="P22" s="28"/>
      <c r="Q22" s="28"/>
      <c r="R22" s="28"/>
      <c r="S22" s="28"/>
      <c r="T22" s="28"/>
      <c r="U22" s="28"/>
      <c r="V22" s="28"/>
      <c r="W22" s="28"/>
    </row>
    <row r="23" ht="21" customHeight="true" spans="1:23">
      <c r="A23" s="143" t="s">
        <v>71</v>
      </c>
      <c r="B23" s="14" t="s">
        <v>206</v>
      </c>
      <c r="C23" s="14" t="s">
        <v>207</v>
      </c>
      <c r="D23" s="14" t="s">
        <v>109</v>
      </c>
      <c r="E23" s="14" t="s">
        <v>110</v>
      </c>
      <c r="F23" s="14" t="s">
        <v>220</v>
      </c>
      <c r="G23" s="14" t="s">
        <v>221</v>
      </c>
      <c r="H23" s="28">
        <v>2023.7</v>
      </c>
      <c r="I23" s="28">
        <v>2023.7</v>
      </c>
      <c r="J23" s="28"/>
      <c r="K23" s="28"/>
      <c r="L23" s="28">
        <v>2023.7</v>
      </c>
      <c r="M23" s="28"/>
      <c r="N23" s="28"/>
      <c r="O23" s="28"/>
      <c r="P23" s="28"/>
      <c r="Q23" s="28"/>
      <c r="R23" s="28"/>
      <c r="S23" s="28"/>
      <c r="T23" s="28"/>
      <c r="U23" s="28"/>
      <c r="V23" s="28"/>
      <c r="W23" s="28"/>
    </row>
    <row r="24" ht="21" customHeight="true" spans="1:23">
      <c r="A24" s="143" t="s">
        <v>71</v>
      </c>
      <c r="B24" s="14" t="s">
        <v>206</v>
      </c>
      <c r="C24" s="14" t="s">
        <v>207</v>
      </c>
      <c r="D24" s="14" t="s">
        <v>109</v>
      </c>
      <c r="E24" s="14" t="s">
        <v>110</v>
      </c>
      <c r="F24" s="14" t="s">
        <v>220</v>
      </c>
      <c r="G24" s="14" t="s">
        <v>221</v>
      </c>
      <c r="H24" s="28"/>
      <c r="I24" s="28"/>
      <c r="J24" s="28"/>
      <c r="K24" s="28"/>
      <c r="L24" s="28"/>
      <c r="M24" s="28"/>
      <c r="N24" s="28"/>
      <c r="O24" s="28"/>
      <c r="P24" s="28"/>
      <c r="Q24" s="28"/>
      <c r="R24" s="28"/>
      <c r="S24" s="28"/>
      <c r="T24" s="28"/>
      <c r="U24" s="28"/>
      <c r="V24" s="28"/>
      <c r="W24" s="28"/>
    </row>
    <row r="25" ht="21" customHeight="true" spans="1:23">
      <c r="A25" s="143" t="s">
        <v>71</v>
      </c>
      <c r="B25" s="14" t="s">
        <v>206</v>
      </c>
      <c r="C25" s="14" t="s">
        <v>207</v>
      </c>
      <c r="D25" s="14" t="s">
        <v>109</v>
      </c>
      <c r="E25" s="14" t="s">
        <v>110</v>
      </c>
      <c r="F25" s="14" t="s">
        <v>220</v>
      </c>
      <c r="G25" s="14" t="s">
        <v>221</v>
      </c>
      <c r="H25" s="28"/>
      <c r="I25" s="28"/>
      <c r="J25" s="28"/>
      <c r="K25" s="28"/>
      <c r="L25" s="28"/>
      <c r="M25" s="28"/>
      <c r="N25" s="28"/>
      <c r="O25" s="28"/>
      <c r="P25" s="28"/>
      <c r="Q25" s="28"/>
      <c r="R25" s="28"/>
      <c r="S25" s="28"/>
      <c r="T25" s="28"/>
      <c r="U25" s="28"/>
      <c r="V25" s="28"/>
      <c r="W25" s="28"/>
    </row>
    <row r="26" ht="21" customHeight="true" spans="1:23">
      <c r="A26" s="143" t="s">
        <v>71</v>
      </c>
      <c r="B26" s="14" t="s">
        <v>206</v>
      </c>
      <c r="C26" s="14" t="s">
        <v>207</v>
      </c>
      <c r="D26" s="14" t="s">
        <v>109</v>
      </c>
      <c r="E26" s="14" t="s">
        <v>110</v>
      </c>
      <c r="F26" s="14" t="s">
        <v>220</v>
      </c>
      <c r="G26" s="14" t="s">
        <v>221</v>
      </c>
      <c r="H26" s="28">
        <v>3168</v>
      </c>
      <c r="I26" s="28">
        <v>3168</v>
      </c>
      <c r="J26" s="28"/>
      <c r="K26" s="28"/>
      <c r="L26" s="28">
        <v>3168</v>
      </c>
      <c r="M26" s="28"/>
      <c r="N26" s="28"/>
      <c r="O26" s="28"/>
      <c r="P26" s="28"/>
      <c r="Q26" s="28"/>
      <c r="R26" s="28"/>
      <c r="S26" s="28"/>
      <c r="T26" s="28"/>
      <c r="U26" s="28"/>
      <c r="V26" s="28"/>
      <c r="W26" s="28"/>
    </row>
    <row r="27" ht="21" customHeight="true" spans="1:23">
      <c r="A27" s="143" t="s">
        <v>71</v>
      </c>
      <c r="B27" s="14" t="s">
        <v>222</v>
      </c>
      <c r="C27" s="14" t="s">
        <v>116</v>
      </c>
      <c r="D27" s="14" t="s">
        <v>115</v>
      </c>
      <c r="E27" s="14" t="s">
        <v>116</v>
      </c>
      <c r="F27" s="14" t="s">
        <v>223</v>
      </c>
      <c r="G27" s="14" t="s">
        <v>116</v>
      </c>
      <c r="H27" s="28"/>
      <c r="I27" s="28"/>
      <c r="J27" s="28"/>
      <c r="K27" s="28"/>
      <c r="L27" s="28"/>
      <c r="M27" s="28"/>
      <c r="N27" s="28"/>
      <c r="O27" s="28"/>
      <c r="P27" s="28"/>
      <c r="Q27" s="28"/>
      <c r="R27" s="28"/>
      <c r="S27" s="28"/>
      <c r="T27" s="28"/>
      <c r="U27" s="28"/>
      <c r="V27" s="28"/>
      <c r="W27" s="28"/>
    </row>
    <row r="28" ht="21" customHeight="true" spans="1:23">
      <c r="A28" s="143" t="s">
        <v>71</v>
      </c>
      <c r="B28" s="14" t="s">
        <v>222</v>
      </c>
      <c r="C28" s="14" t="s">
        <v>116</v>
      </c>
      <c r="D28" s="14" t="s">
        <v>115</v>
      </c>
      <c r="E28" s="14" t="s">
        <v>116</v>
      </c>
      <c r="F28" s="14" t="s">
        <v>223</v>
      </c>
      <c r="G28" s="14" t="s">
        <v>116</v>
      </c>
      <c r="H28" s="28">
        <v>143648.16</v>
      </c>
      <c r="I28" s="28">
        <v>143648.16</v>
      </c>
      <c r="J28" s="28"/>
      <c r="K28" s="28"/>
      <c r="L28" s="28">
        <v>143648.16</v>
      </c>
      <c r="M28" s="28"/>
      <c r="N28" s="28"/>
      <c r="O28" s="28"/>
      <c r="P28" s="28"/>
      <c r="Q28" s="28"/>
      <c r="R28" s="28"/>
      <c r="S28" s="28"/>
      <c r="T28" s="28"/>
      <c r="U28" s="28"/>
      <c r="V28" s="28"/>
      <c r="W28" s="28"/>
    </row>
    <row r="29" ht="21" customHeight="true" spans="1:23">
      <c r="A29" s="143" t="s">
        <v>71</v>
      </c>
      <c r="B29" s="14" t="s">
        <v>224</v>
      </c>
      <c r="C29" s="14" t="s">
        <v>171</v>
      </c>
      <c r="D29" s="14" t="s">
        <v>97</v>
      </c>
      <c r="E29" s="14" t="s">
        <v>98</v>
      </c>
      <c r="F29" s="14" t="s">
        <v>225</v>
      </c>
      <c r="G29" s="14" t="s">
        <v>171</v>
      </c>
      <c r="H29" s="28">
        <v>4000</v>
      </c>
      <c r="I29" s="28">
        <v>4000</v>
      </c>
      <c r="J29" s="28"/>
      <c r="K29" s="28"/>
      <c r="L29" s="28">
        <v>4000</v>
      </c>
      <c r="M29" s="28"/>
      <c r="N29" s="28"/>
      <c r="O29" s="28"/>
      <c r="P29" s="28"/>
      <c r="Q29" s="28"/>
      <c r="R29" s="28"/>
      <c r="S29" s="28"/>
      <c r="T29" s="28"/>
      <c r="U29" s="28"/>
      <c r="V29" s="28"/>
      <c r="W29" s="28"/>
    </row>
    <row r="30" ht="21" customHeight="true" spans="1:23">
      <c r="A30" s="143" t="s">
        <v>71</v>
      </c>
      <c r="B30" s="14" t="s">
        <v>226</v>
      </c>
      <c r="C30" s="14" t="s">
        <v>227</v>
      </c>
      <c r="D30" s="14" t="s">
        <v>97</v>
      </c>
      <c r="E30" s="14" t="s">
        <v>98</v>
      </c>
      <c r="F30" s="14" t="s">
        <v>228</v>
      </c>
      <c r="G30" s="14" t="s">
        <v>229</v>
      </c>
      <c r="H30" s="28">
        <v>12400</v>
      </c>
      <c r="I30" s="28">
        <v>12400</v>
      </c>
      <c r="J30" s="28"/>
      <c r="K30" s="28"/>
      <c r="L30" s="28">
        <v>12400</v>
      </c>
      <c r="M30" s="28"/>
      <c r="N30" s="28"/>
      <c r="O30" s="28"/>
      <c r="P30" s="28"/>
      <c r="Q30" s="28"/>
      <c r="R30" s="28"/>
      <c r="S30" s="28"/>
      <c r="T30" s="28"/>
      <c r="U30" s="28"/>
      <c r="V30" s="28"/>
      <c r="W30" s="28"/>
    </row>
    <row r="31" ht="21" customHeight="true" spans="1:23">
      <c r="A31" s="143" t="s">
        <v>71</v>
      </c>
      <c r="B31" s="14" t="s">
        <v>226</v>
      </c>
      <c r="C31" s="14" t="s">
        <v>227</v>
      </c>
      <c r="D31" s="14" t="s">
        <v>97</v>
      </c>
      <c r="E31" s="14" t="s">
        <v>98</v>
      </c>
      <c r="F31" s="14" t="s">
        <v>230</v>
      </c>
      <c r="G31" s="14" t="s">
        <v>231</v>
      </c>
      <c r="H31" s="28">
        <v>12480</v>
      </c>
      <c r="I31" s="28">
        <v>12480</v>
      </c>
      <c r="J31" s="28"/>
      <c r="K31" s="28"/>
      <c r="L31" s="28">
        <v>12480</v>
      </c>
      <c r="M31" s="28"/>
      <c r="N31" s="28"/>
      <c r="O31" s="28"/>
      <c r="P31" s="28"/>
      <c r="Q31" s="28"/>
      <c r="R31" s="28"/>
      <c r="S31" s="28"/>
      <c r="T31" s="28"/>
      <c r="U31" s="28"/>
      <c r="V31" s="28"/>
      <c r="W31" s="28"/>
    </row>
    <row r="32" ht="21" customHeight="true" spans="1:23">
      <c r="A32" s="143" t="s">
        <v>71</v>
      </c>
      <c r="B32" s="14" t="s">
        <v>232</v>
      </c>
      <c r="C32" s="14" t="s">
        <v>233</v>
      </c>
      <c r="D32" s="14" t="s">
        <v>95</v>
      </c>
      <c r="E32" s="14" t="s">
        <v>96</v>
      </c>
      <c r="F32" s="14" t="s">
        <v>228</v>
      </c>
      <c r="G32" s="14" t="s">
        <v>229</v>
      </c>
      <c r="H32" s="28">
        <v>2400</v>
      </c>
      <c r="I32" s="28">
        <v>2400</v>
      </c>
      <c r="J32" s="28"/>
      <c r="K32" s="28"/>
      <c r="L32" s="28">
        <v>2400</v>
      </c>
      <c r="M32" s="28"/>
      <c r="N32" s="28"/>
      <c r="O32" s="28"/>
      <c r="P32" s="28"/>
      <c r="Q32" s="28"/>
      <c r="R32" s="28"/>
      <c r="S32" s="28"/>
      <c r="T32" s="28"/>
      <c r="U32" s="28"/>
      <c r="V32" s="28"/>
      <c r="W32" s="28"/>
    </row>
    <row r="33" ht="21" customHeight="true" spans="1:23">
      <c r="A33" s="143" t="s">
        <v>71</v>
      </c>
      <c r="B33" s="14" t="s">
        <v>234</v>
      </c>
      <c r="C33" s="14" t="s">
        <v>235</v>
      </c>
      <c r="D33" s="14" t="s">
        <v>97</v>
      </c>
      <c r="E33" s="14" t="s">
        <v>98</v>
      </c>
      <c r="F33" s="14" t="s">
        <v>236</v>
      </c>
      <c r="G33" s="14" t="s">
        <v>237</v>
      </c>
      <c r="H33" s="28">
        <v>6228.72</v>
      </c>
      <c r="I33" s="28">
        <v>6228.72</v>
      </c>
      <c r="J33" s="28"/>
      <c r="K33" s="28"/>
      <c r="L33" s="28">
        <v>6228.72</v>
      </c>
      <c r="M33" s="28"/>
      <c r="N33" s="28"/>
      <c r="O33" s="28"/>
      <c r="P33" s="28"/>
      <c r="Q33" s="28"/>
      <c r="R33" s="28"/>
      <c r="S33" s="28"/>
      <c r="T33" s="28"/>
      <c r="U33" s="28"/>
      <c r="V33" s="28"/>
      <c r="W33" s="28"/>
    </row>
    <row r="34" ht="21" customHeight="true" spans="1:23">
      <c r="A34" s="143" t="s">
        <v>71</v>
      </c>
      <c r="B34" s="14" t="s">
        <v>238</v>
      </c>
      <c r="C34" s="14" t="s">
        <v>239</v>
      </c>
      <c r="D34" s="14" t="s">
        <v>97</v>
      </c>
      <c r="E34" s="14" t="s">
        <v>98</v>
      </c>
      <c r="F34" s="14" t="s">
        <v>240</v>
      </c>
      <c r="G34" s="14" t="s">
        <v>239</v>
      </c>
      <c r="H34" s="28">
        <v>8304.96</v>
      </c>
      <c r="I34" s="28">
        <v>8304.96</v>
      </c>
      <c r="J34" s="28"/>
      <c r="K34" s="28"/>
      <c r="L34" s="28">
        <v>8304.96</v>
      </c>
      <c r="M34" s="28"/>
      <c r="N34" s="28"/>
      <c r="O34" s="28"/>
      <c r="P34" s="28"/>
      <c r="Q34" s="28"/>
      <c r="R34" s="28"/>
      <c r="S34" s="28"/>
      <c r="T34" s="28"/>
      <c r="U34" s="28"/>
      <c r="V34" s="28"/>
      <c r="W34" s="28"/>
    </row>
    <row r="35" ht="21" customHeight="true" spans="1:23">
      <c r="A35" s="143" t="s">
        <v>71</v>
      </c>
      <c r="B35" s="14" t="s">
        <v>241</v>
      </c>
      <c r="C35" s="14" t="s">
        <v>242</v>
      </c>
      <c r="D35" s="14" t="s">
        <v>97</v>
      </c>
      <c r="E35" s="14" t="s">
        <v>98</v>
      </c>
      <c r="F35" s="14" t="s">
        <v>243</v>
      </c>
      <c r="G35" s="14" t="s">
        <v>242</v>
      </c>
      <c r="H35" s="28">
        <v>144</v>
      </c>
      <c r="I35" s="28">
        <v>144</v>
      </c>
      <c r="J35" s="28"/>
      <c r="K35" s="28"/>
      <c r="L35" s="28">
        <v>144</v>
      </c>
      <c r="M35" s="28"/>
      <c r="N35" s="28"/>
      <c r="O35" s="28"/>
      <c r="P35" s="28"/>
      <c r="Q35" s="28"/>
      <c r="R35" s="28"/>
      <c r="S35" s="28"/>
      <c r="T35" s="28"/>
      <c r="U35" s="28"/>
      <c r="V35" s="28"/>
      <c r="W35" s="28"/>
    </row>
    <row r="36" ht="21" customHeight="true" spans="1:23">
      <c r="A36" s="143" t="s">
        <v>71</v>
      </c>
      <c r="B36" s="14" t="s">
        <v>244</v>
      </c>
      <c r="C36" s="14" t="s">
        <v>245</v>
      </c>
      <c r="D36" s="14" t="s">
        <v>89</v>
      </c>
      <c r="E36" s="14" t="s">
        <v>90</v>
      </c>
      <c r="F36" s="14" t="s">
        <v>246</v>
      </c>
      <c r="G36" s="14" t="s">
        <v>245</v>
      </c>
      <c r="H36" s="28">
        <v>15000</v>
      </c>
      <c r="I36" s="28">
        <v>15000</v>
      </c>
      <c r="J36" s="28"/>
      <c r="K36" s="28"/>
      <c r="L36" s="28">
        <v>15000</v>
      </c>
      <c r="M36" s="28"/>
      <c r="N36" s="28"/>
      <c r="O36" s="28"/>
      <c r="P36" s="28"/>
      <c r="Q36" s="28"/>
      <c r="R36" s="28"/>
      <c r="S36" s="28"/>
      <c r="T36" s="28"/>
      <c r="U36" s="28"/>
      <c r="V36" s="28"/>
      <c r="W36" s="28"/>
    </row>
    <row r="37" ht="21" customHeight="true" spans="1:23">
      <c r="A37" s="143" t="s">
        <v>71</v>
      </c>
      <c r="B37" s="14" t="s">
        <v>247</v>
      </c>
      <c r="C37" s="14" t="s">
        <v>248</v>
      </c>
      <c r="D37" s="14" t="s">
        <v>97</v>
      </c>
      <c r="E37" s="14" t="s">
        <v>98</v>
      </c>
      <c r="F37" s="14" t="s">
        <v>249</v>
      </c>
      <c r="G37" s="14" t="s">
        <v>250</v>
      </c>
      <c r="H37" s="28">
        <v>93600</v>
      </c>
      <c r="I37" s="28">
        <v>93600</v>
      </c>
      <c r="J37" s="28"/>
      <c r="K37" s="28"/>
      <c r="L37" s="28">
        <v>93600</v>
      </c>
      <c r="M37" s="28"/>
      <c r="N37" s="28"/>
      <c r="O37" s="28"/>
      <c r="P37" s="28"/>
      <c r="Q37" s="28"/>
      <c r="R37" s="28"/>
      <c r="S37" s="28"/>
      <c r="T37" s="28"/>
      <c r="U37" s="28"/>
      <c r="V37" s="28"/>
      <c r="W37" s="28"/>
    </row>
    <row r="38" ht="21" customHeight="true" spans="1:23">
      <c r="A38" s="143" t="s">
        <v>71</v>
      </c>
      <c r="B38" s="14" t="s">
        <v>251</v>
      </c>
      <c r="C38" s="14" t="s">
        <v>252</v>
      </c>
      <c r="D38" s="14" t="s">
        <v>95</v>
      </c>
      <c r="E38" s="14" t="s">
        <v>96</v>
      </c>
      <c r="F38" s="14" t="s">
        <v>253</v>
      </c>
      <c r="G38" s="14" t="s">
        <v>254</v>
      </c>
      <c r="H38" s="28">
        <v>33082.8</v>
      </c>
      <c r="I38" s="28">
        <v>33082.8</v>
      </c>
      <c r="J38" s="28"/>
      <c r="K38" s="28"/>
      <c r="L38" s="28">
        <v>33082.8</v>
      </c>
      <c r="M38" s="28"/>
      <c r="N38" s="28"/>
      <c r="O38" s="28"/>
      <c r="P38" s="28"/>
      <c r="Q38" s="28"/>
      <c r="R38" s="28"/>
      <c r="S38" s="28"/>
      <c r="T38" s="28"/>
      <c r="U38" s="28"/>
      <c r="V38" s="28"/>
      <c r="W38" s="28"/>
    </row>
    <row r="39" ht="21" customHeight="true" spans="1:23">
      <c r="A39" s="130" t="s">
        <v>117</v>
      </c>
      <c r="B39" s="144"/>
      <c r="C39" s="144"/>
      <c r="D39" s="144"/>
      <c r="E39" s="144"/>
      <c r="F39" s="144"/>
      <c r="G39" s="146"/>
      <c r="H39" s="28">
        <v>1728940.67</v>
      </c>
      <c r="I39" s="28">
        <v>1728940.67</v>
      </c>
      <c r="J39" s="28"/>
      <c r="K39" s="28"/>
      <c r="L39" s="28">
        <v>1728940.67</v>
      </c>
      <c r="M39" s="28"/>
      <c r="N39" s="28"/>
      <c r="O39" s="28"/>
      <c r="P39" s="28"/>
      <c r="Q39" s="28"/>
      <c r="R39" s="28"/>
      <c r="S39" s="28"/>
      <c r="T39" s="28"/>
      <c r="U39" s="28"/>
      <c r="V39" s="28"/>
      <c r="W39" s="28"/>
    </row>
  </sheetData>
  <mergeCells count="30">
    <mergeCell ref="A2:W2"/>
    <mergeCell ref="A3:G3"/>
    <mergeCell ref="H4:W4"/>
    <mergeCell ref="I5:M5"/>
    <mergeCell ref="N5:P5"/>
    <mergeCell ref="R5:W5"/>
    <mergeCell ref="A39:G3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true"/>
  <pageMargins left="0.39" right="0.39" top="0.58" bottom="0.58" header="0.5" footer="0.5"/>
  <pageSetup paperSize="9" scale="3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W44"/>
  <sheetViews>
    <sheetView showZeros="0" topLeftCell="G1" workbookViewId="0">
      <selection activeCell="A1" sqref="A1"/>
    </sheetView>
  </sheetViews>
  <sheetFormatPr defaultColWidth="9.14285714285714" defaultRowHeight="14.25" customHeight="true"/>
  <cols>
    <col min="1" max="1" width="12.4190476190476" customWidth="true"/>
    <col min="2" max="2" width="30.4380952380952" customWidth="true"/>
    <col min="3" max="3" width="32.847619047619" customWidth="true"/>
    <col min="4" max="4" width="23.847619047619" customWidth="true"/>
    <col min="5" max="5" width="11.1428571428571" customWidth="true"/>
    <col min="6" max="6" width="17.7142857142857" customWidth="true"/>
    <col min="7" max="7" width="9.84761904761905" customWidth="true"/>
    <col min="8" max="8" width="17.7142857142857" customWidth="true"/>
    <col min="9" max="21" width="19.1428571428571" customWidth="true"/>
    <col min="22" max="23" width="19.2857142857143" customWidth="true"/>
  </cols>
  <sheetData>
    <row r="1" ht="15" customHeight="true" spans="1:23">
      <c r="A1" s="1"/>
      <c r="B1" s="21"/>
      <c r="C1" s="1"/>
      <c r="D1" s="1"/>
      <c r="E1" s="2"/>
      <c r="F1" s="2"/>
      <c r="G1" s="2"/>
      <c r="H1" s="2"/>
      <c r="I1" s="21"/>
      <c r="J1" s="21"/>
      <c r="K1" s="21"/>
      <c r="L1" s="21"/>
      <c r="M1" s="21"/>
      <c r="N1" s="21"/>
      <c r="O1" s="21"/>
      <c r="P1" s="21"/>
      <c r="Q1" s="21"/>
      <c r="R1" s="1"/>
      <c r="S1" s="1"/>
      <c r="T1" s="1"/>
      <c r="U1" s="21"/>
      <c r="V1" s="1"/>
      <c r="W1" s="48" t="s">
        <v>255</v>
      </c>
    </row>
    <row r="2" ht="41.25" customHeight="true" spans="1:23">
      <c r="A2" s="3" t="str">
        <f>"2025"&amp;"年部门项目支出预算表"</f>
        <v>2025年部门项目支出预算表</v>
      </c>
      <c r="B2" s="4"/>
      <c r="C2" s="4"/>
      <c r="D2" s="4"/>
      <c r="E2" s="4"/>
      <c r="F2" s="4"/>
      <c r="G2" s="4"/>
      <c r="H2" s="4"/>
      <c r="I2" s="4"/>
      <c r="J2" s="4"/>
      <c r="K2" s="4"/>
      <c r="L2" s="4"/>
      <c r="M2" s="4"/>
      <c r="N2" s="4"/>
      <c r="O2" s="4"/>
      <c r="P2" s="4"/>
      <c r="Q2" s="4"/>
      <c r="R2" s="4"/>
      <c r="S2" s="4"/>
      <c r="T2" s="4"/>
      <c r="U2" s="4"/>
      <c r="V2" s="4"/>
      <c r="W2" s="4"/>
    </row>
    <row r="3" ht="18.75" customHeight="true" spans="1:23">
      <c r="A3" s="5" t="str">
        <f>"单位名称："&amp;"中国共产党临沧市委员会老干部局"</f>
        <v>单位名称：中国共产党临沧市委员会老干部局</v>
      </c>
      <c r="B3" s="6"/>
      <c r="C3" s="6"/>
      <c r="D3" s="6"/>
      <c r="E3" s="6"/>
      <c r="F3" s="6"/>
      <c r="G3" s="6"/>
      <c r="H3" s="6"/>
      <c r="I3" s="23"/>
      <c r="J3" s="23"/>
      <c r="K3" s="23"/>
      <c r="L3" s="23"/>
      <c r="M3" s="23"/>
      <c r="N3" s="23"/>
      <c r="O3" s="23"/>
      <c r="P3" s="23"/>
      <c r="Q3" s="23"/>
      <c r="R3" s="1"/>
      <c r="S3" s="1"/>
      <c r="T3" s="1"/>
      <c r="U3" s="21"/>
      <c r="V3" s="1"/>
      <c r="W3" s="48" t="s">
        <v>166</v>
      </c>
    </row>
    <row r="4" ht="18.75" customHeight="true" spans="1:23">
      <c r="A4" s="7" t="s">
        <v>256</v>
      </c>
      <c r="B4" s="8" t="s">
        <v>180</v>
      </c>
      <c r="C4" s="7" t="s">
        <v>181</v>
      </c>
      <c r="D4" s="7" t="s">
        <v>257</v>
      </c>
      <c r="E4" s="8" t="s">
        <v>182</v>
      </c>
      <c r="F4" s="8" t="s">
        <v>183</v>
      </c>
      <c r="G4" s="8" t="s">
        <v>258</v>
      </c>
      <c r="H4" s="8" t="s">
        <v>259</v>
      </c>
      <c r="I4" s="37" t="s">
        <v>56</v>
      </c>
      <c r="J4" s="24" t="s">
        <v>260</v>
      </c>
      <c r="K4" s="25"/>
      <c r="L4" s="25"/>
      <c r="M4" s="26"/>
      <c r="N4" s="24" t="s">
        <v>188</v>
      </c>
      <c r="O4" s="25"/>
      <c r="P4" s="26"/>
      <c r="Q4" s="8" t="s">
        <v>62</v>
      </c>
      <c r="R4" s="24" t="s">
        <v>79</v>
      </c>
      <c r="S4" s="25"/>
      <c r="T4" s="25"/>
      <c r="U4" s="25"/>
      <c r="V4" s="25"/>
      <c r="W4" s="26"/>
    </row>
    <row r="5" ht="18.75" customHeight="true" spans="1:23">
      <c r="A5" s="9"/>
      <c r="B5" s="38"/>
      <c r="C5" s="9"/>
      <c r="D5" s="9"/>
      <c r="E5" s="10"/>
      <c r="F5" s="10"/>
      <c r="G5" s="10"/>
      <c r="H5" s="10"/>
      <c r="I5" s="38"/>
      <c r="J5" s="133" t="s">
        <v>59</v>
      </c>
      <c r="K5" s="134"/>
      <c r="L5" s="8" t="s">
        <v>60</v>
      </c>
      <c r="M5" s="8" t="s">
        <v>61</v>
      </c>
      <c r="N5" s="8" t="s">
        <v>59</v>
      </c>
      <c r="O5" s="8" t="s">
        <v>60</v>
      </c>
      <c r="P5" s="8" t="s">
        <v>61</v>
      </c>
      <c r="Q5" s="10"/>
      <c r="R5" s="8" t="s">
        <v>58</v>
      </c>
      <c r="S5" s="7" t="s">
        <v>65</v>
      </c>
      <c r="T5" s="7" t="s">
        <v>194</v>
      </c>
      <c r="U5" s="7" t="s">
        <v>67</v>
      </c>
      <c r="V5" s="7" t="s">
        <v>68</v>
      </c>
      <c r="W5" s="7" t="s">
        <v>69</v>
      </c>
    </row>
    <row r="6" ht="18.75" customHeight="true" spans="1:23">
      <c r="A6" s="38"/>
      <c r="B6" s="38"/>
      <c r="C6" s="38"/>
      <c r="D6" s="38"/>
      <c r="E6" s="38"/>
      <c r="F6" s="38"/>
      <c r="G6" s="38"/>
      <c r="H6" s="38"/>
      <c r="I6" s="38"/>
      <c r="J6" s="135" t="s">
        <v>58</v>
      </c>
      <c r="K6" s="91"/>
      <c r="L6" s="38"/>
      <c r="M6" s="38"/>
      <c r="N6" s="38"/>
      <c r="O6" s="38"/>
      <c r="P6" s="38"/>
      <c r="Q6" s="38"/>
      <c r="R6" s="38"/>
      <c r="S6" s="136"/>
      <c r="T6" s="136"/>
      <c r="U6" s="136"/>
      <c r="V6" s="136"/>
      <c r="W6" s="136"/>
    </row>
    <row r="7" ht="18.75" customHeight="true" spans="1:23">
      <c r="A7" s="11"/>
      <c r="B7" s="39"/>
      <c r="C7" s="11"/>
      <c r="D7" s="11"/>
      <c r="E7" s="12"/>
      <c r="F7" s="12"/>
      <c r="G7" s="12"/>
      <c r="H7" s="12"/>
      <c r="I7" s="39"/>
      <c r="J7" s="119" t="s">
        <v>58</v>
      </c>
      <c r="K7" s="119" t="s">
        <v>261</v>
      </c>
      <c r="L7" s="12"/>
      <c r="M7" s="12"/>
      <c r="N7" s="12"/>
      <c r="O7" s="12"/>
      <c r="P7" s="12"/>
      <c r="Q7" s="12"/>
      <c r="R7" s="12"/>
      <c r="S7" s="12"/>
      <c r="T7" s="12"/>
      <c r="U7" s="39"/>
      <c r="V7" s="12"/>
      <c r="W7" s="12"/>
    </row>
    <row r="8" ht="18.75" customHeight="true"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18.75" customHeight="true" spans="1:23">
      <c r="A9" s="14"/>
      <c r="B9" s="14"/>
      <c r="C9" s="14" t="s">
        <v>262</v>
      </c>
      <c r="D9" s="14"/>
      <c r="E9" s="14"/>
      <c r="F9" s="14"/>
      <c r="G9" s="14"/>
      <c r="H9" s="14"/>
      <c r="I9" s="28">
        <v>1830000</v>
      </c>
      <c r="J9" s="28">
        <v>1830000</v>
      </c>
      <c r="K9" s="28">
        <v>1830000</v>
      </c>
      <c r="L9" s="28"/>
      <c r="M9" s="28"/>
      <c r="N9" s="28"/>
      <c r="O9" s="28"/>
      <c r="P9" s="28"/>
      <c r="Q9" s="28"/>
      <c r="R9" s="28"/>
      <c r="S9" s="28"/>
      <c r="T9" s="28"/>
      <c r="U9" s="28"/>
      <c r="V9" s="28"/>
      <c r="W9" s="28"/>
    </row>
    <row r="10" ht="18.75" customHeight="true" spans="1:23">
      <c r="A10" s="129" t="s">
        <v>263</v>
      </c>
      <c r="B10" s="129" t="s">
        <v>264</v>
      </c>
      <c r="C10" s="14" t="s">
        <v>262</v>
      </c>
      <c r="D10" s="129" t="s">
        <v>71</v>
      </c>
      <c r="E10" s="129" t="s">
        <v>95</v>
      </c>
      <c r="F10" s="129" t="s">
        <v>96</v>
      </c>
      <c r="G10" s="129" t="s">
        <v>228</v>
      </c>
      <c r="H10" s="129" t="s">
        <v>229</v>
      </c>
      <c r="I10" s="28">
        <v>18000</v>
      </c>
      <c r="J10" s="28">
        <v>18000</v>
      </c>
      <c r="K10" s="28">
        <v>18000</v>
      </c>
      <c r="L10" s="28"/>
      <c r="M10" s="28"/>
      <c r="N10" s="28"/>
      <c r="O10" s="28"/>
      <c r="P10" s="28"/>
      <c r="Q10" s="28"/>
      <c r="R10" s="28"/>
      <c r="S10" s="28"/>
      <c r="T10" s="28"/>
      <c r="U10" s="28"/>
      <c r="V10" s="28"/>
      <c r="W10" s="28"/>
    </row>
    <row r="11" ht="18.75" customHeight="true" spans="1:23">
      <c r="A11" s="129" t="s">
        <v>263</v>
      </c>
      <c r="B11" s="129" t="s">
        <v>264</v>
      </c>
      <c r="C11" s="14" t="s">
        <v>262</v>
      </c>
      <c r="D11" s="129" t="s">
        <v>71</v>
      </c>
      <c r="E11" s="129" t="s">
        <v>95</v>
      </c>
      <c r="F11" s="129" t="s">
        <v>96</v>
      </c>
      <c r="G11" s="129" t="s">
        <v>228</v>
      </c>
      <c r="H11" s="129" t="s">
        <v>229</v>
      </c>
      <c r="I11" s="28">
        <v>630000</v>
      </c>
      <c r="J11" s="28">
        <v>630000</v>
      </c>
      <c r="K11" s="28">
        <v>630000</v>
      </c>
      <c r="L11" s="28"/>
      <c r="M11" s="28"/>
      <c r="N11" s="28"/>
      <c r="O11" s="28"/>
      <c r="P11" s="28"/>
      <c r="Q11" s="28"/>
      <c r="R11" s="28"/>
      <c r="S11" s="28"/>
      <c r="T11" s="28"/>
      <c r="U11" s="28"/>
      <c r="V11" s="28"/>
      <c r="W11" s="28"/>
    </row>
    <row r="12" ht="18.75" customHeight="true" spans="1:23">
      <c r="A12" s="129" t="s">
        <v>263</v>
      </c>
      <c r="B12" s="129" t="s">
        <v>264</v>
      </c>
      <c r="C12" s="14" t="s">
        <v>262</v>
      </c>
      <c r="D12" s="129" t="s">
        <v>71</v>
      </c>
      <c r="E12" s="129" t="s">
        <v>95</v>
      </c>
      <c r="F12" s="129" t="s">
        <v>96</v>
      </c>
      <c r="G12" s="129" t="s">
        <v>265</v>
      </c>
      <c r="H12" s="129" t="s">
        <v>266</v>
      </c>
      <c r="I12" s="28">
        <v>18000</v>
      </c>
      <c r="J12" s="28">
        <v>18000</v>
      </c>
      <c r="K12" s="28">
        <v>18000</v>
      </c>
      <c r="L12" s="28"/>
      <c r="M12" s="28"/>
      <c r="N12" s="28"/>
      <c r="O12" s="28"/>
      <c r="P12" s="28"/>
      <c r="Q12" s="28"/>
      <c r="R12" s="28"/>
      <c r="S12" s="28"/>
      <c r="T12" s="28"/>
      <c r="U12" s="28"/>
      <c r="V12" s="28"/>
      <c r="W12" s="28"/>
    </row>
    <row r="13" ht="18.75" customHeight="true" spans="1:23">
      <c r="A13" s="129" t="s">
        <v>263</v>
      </c>
      <c r="B13" s="129" t="s">
        <v>264</v>
      </c>
      <c r="C13" s="14" t="s">
        <v>262</v>
      </c>
      <c r="D13" s="129" t="s">
        <v>71</v>
      </c>
      <c r="E13" s="129" t="s">
        <v>97</v>
      </c>
      <c r="F13" s="129" t="s">
        <v>98</v>
      </c>
      <c r="G13" s="129" t="s">
        <v>228</v>
      </c>
      <c r="H13" s="129" t="s">
        <v>229</v>
      </c>
      <c r="I13" s="28">
        <v>90000</v>
      </c>
      <c r="J13" s="28">
        <v>90000</v>
      </c>
      <c r="K13" s="28">
        <v>90000</v>
      </c>
      <c r="L13" s="28"/>
      <c r="M13" s="28"/>
      <c r="N13" s="28"/>
      <c r="O13" s="28"/>
      <c r="P13" s="28"/>
      <c r="Q13" s="28"/>
      <c r="R13" s="28"/>
      <c r="S13" s="28"/>
      <c r="T13" s="28"/>
      <c r="U13" s="28"/>
      <c r="V13" s="28"/>
      <c r="W13" s="28"/>
    </row>
    <row r="14" ht="18.75" customHeight="true" spans="1:23">
      <c r="A14" s="129" t="s">
        <v>263</v>
      </c>
      <c r="B14" s="129" t="s">
        <v>264</v>
      </c>
      <c r="C14" s="14" t="s">
        <v>262</v>
      </c>
      <c r="D14" s="129" t="s">
        <v>71</v>
      </c>
      <c r="E14" s="129" t="s">
        <v>97</v>
      </c>
      <c r="F14" s="129" t="s">
        <v>98</v>
      </c>
      <c r="G14" s="129" t="s">
        <v>228</v>
      </c>
      <c r="H14" s="129" t="s">
        <v>229</v>
      </c>
      <c r="I14" s="28">
        <v>27000</v>
      </c>
      <c r="J14" s="28">
        <v>27000</v>
      </c>
      <c r="K14" s="28">
        <v>27000</v>
      </c>
      <c r="L14" s="28"/>
      <c r="M14" s="28"/>
      <c r="N14" s="28"/>
      <c r="O14" s="28"/>
      <c r="P14" s="28"/>
      <c r="Q14" s="28"/>
      <c r="R14" s="28"/>
      <c r="S14" s="28"/>
      <c r="T14" s="28"/>
      <c r="U14" s="28"/>
      <c r="V14" s="28"/>
      <c r="W14" s="28"/>
    </row>
    <row r="15" ht="18.75" customHeight="true" spans="1:23">
      <c r="A15" s="129" t="s">
        <v>263</v>
      </c>
      <c r="B15" s="129" t="s">
        <v>264</v>
      </c>
      <c r="C15" s="14" t="s">
        <v>262</v>
      </c>
      <c r="D15" s="129" t="s">
        <v>71</v>
      </c>
      <c r="E15" s="129" t="s">
        <v>97</v>
      </c>
      <c r="F15" s="129" t="s">
        <v>98</v>
      </c>
      <c r="G15" s="129" t="s">
        <v>228</v>
      </c>
      <c r="H15" s="129" t="s">
        <v>229</v>
      </c>
      <c r="I15" s="28">
        <v>46000</v>
      </c>
      <c r="J15" s="28">
        <v>46000</v>
      </c>
      <c r="K15" s="28">
        <v>46000</v>
      </c>
      <c r="L15" s="28"/>
      <c r="M15" s="28"/>
      <c r="N15" s="28"/>
      <c r="O15" s="28"/>
      <c r="P15" s="28"/>
      <c r="Q15" s="28"/>
      <c r="R15" s="28"/>
      <c r="S15" s="28"/>
      <c r="T15" s="28"/>
      <c r="U15" s="28"/>
      <c r="V15" s="28"/>
      <c r="W15" s="28"/>
    </row>
    <row r="16" ht="18.75" customHeight="true" spans="1:23">
      <c r="A16" s="129" t="s">
        <v>263</v>
      </c>
      <c r="B16" s="129" t="s">
        <v>264</v>
      </c>
      <c r="C16" s="14" t="s">
        <v>262</v>
      </c>
      <c r="D16" s="129" t="s">
        <v>71</v>
      </c>
      <c r="E16" s="129" t="s">
        <v>97</v>
      </c>
      <c r="F16" s="129" t="s">
        <v>98</v>
      </c>
      <c r="G16" s="129" t="s">
        <v>228</v>
      </c>
      <c r="H16" s="129" t="s">
        <v>229</v>
      </c>
      <c r="I16" s="28">
        <v>30000</v>
      </c>
      <c r="J16" s="28">
        <v>30000</v>
      </c>
      <c r="K16" s="28">
        <v>30000</v>
      </c>
      <c r="L16" s="28"/>
      <c r="M16" s="28"/>
      <c r="N16" s="28"/>
      <c r="O16" s="28"/>
      <c r="P16" s="28"/>
      <c r="Q16" s="28"/>
      <c r="R16" s="28"/>
      <c r="S16" s="28"/>
      <c r="T16" s="28"/>
      <c r="U16" s="28"/>
      <c r="V16" s="28"/>
      <c r="W16" s="28"/>
    </row>
    <row r="17" ht="18.75" customHeight="true" spans="1:23">
      <c r="A17" s="129" t="s">
        <v>263</v>
      </c>
      <c r="B17" s="129" t="s">
        <v>264</v>
      </c>
      <c r="C17" s="14" t="s">
        <v>262</v>
      </c>
      <c r="D17" s="129" t="s">
        <v>71</v>
      </c>
      <c r="E17" s="129" t="s">
        <v>97</v>
      </c>
      <c r="F17" s="129" t="s">
        <v>98</v>
      </c>
      <c r="G17" s="129" t="s">
        <v>228</v>
      </c>
      <c r="H17" s="129" t="s">
        <v>229</v>
      </c>
      <c r="I17" s="28">
        <v>36000</v>
      </c>
      <c r="J17" s="28">
        <v>36000</v>
      </c>
      <c r="K17" s="28">
        <v>36000</v>
      </c>
      <c r="L17" s="28"/>
      <c r="M17" s="28"/>
      <c r="N17" s="28"/>
      <c r="O17" s="28"/>
      <c r="P17" s="28"/>
      <c r="Q17" s="28"/>
      <c r="R17" s="28"/>
      <c r="S17" s="28"/>
      <c r="T17" s="28"/>
      <c r="U17" s="28"/>
      <c r="V17" s="28"/>
      <c r="W17" s="28"/>
    </row>
    <row r="18" ht="18.75" customHeight="true" spans="1:23">
      <c r="A18" s="129" t="s">
        <v>263</v>
      </c>
      <c r="B18" s="129" t="s">
        <v>264</v>
      </c>
      <c r="C18" s="14" t="s">
        <v>262</v>
      </c>
      <c r="D18" s="129" t="s">
        <v>71</v>
      </c>
      <c r="E18" s="129" t="s">
        <v>97</v>
      </c>
      <c r="F18" s="129" t="s">
        <v>98</v>
      </c>
      <c r="G18" s="129" t="s">
        <v>228</v>
      </c>
      <c r="H18" s="129" t="s">
        <v>229</v>
      </c>
      <c r="I18" s="28">
        <v>40000</v>
      </c>
      <c r="J18" s="28">
        <v>40000</v>
      </c>
      <c r="K18" s="28">
        <v>40000</v>
      </c>
      <c r="L18" s="28"/>
      <c r="M18" s="28"/>
      <c r="N18" s="28"/>
      <c r="O18" s="28"/>
      <c r="P18" s="28"/>
      <c r="Q18" s="28"/>
      <c r="R18" s="28"/>
      <c r="S18" s="28"/>
      <c r="T18" s="28"/>
      <c r="U18" s="28"/>
      <c r="V18" s="28"/>
      <c r="W18" s="28"/>
    </row>
    <row r="19" ht="18.75" customHeight="true" spans="1:23">
      <c r="A19" s="129" t="s">
        <v>263</v>
      </c>
      <c r="B19" s="129" t="s">
        <v>264</v>
      </c>
      <c r="C19" s="14" t="s">
        <v>262</v>
      </c>
      <c r="D19" s="129" t="s">
        <v>71</v>
      </c>
      <c r="E19" s="129" t="s">
        <v>97</v>
      </c>
      <c r="F19" s="129" t="s">
        <v>98</v>
      </c>
      <c r="G19" s="129" t="s">
        <v>228</v>
      </c>
      <c r="H19" s="129" t="s">
        <v>229</v>
      </c>
      <c r="I19" s="28">
        <v>15000</v>
      </c>
      <c r="J19" s="28">
        <v>15000</v>
      </c>
      <c r="K19" s="28">
        <v>15000</v>
      </c>
      <c r="L19" s="28"/>
      <c r="M19" s="28"/>
      <c r="N19" s="28"/>
      <c r="O19" s="28"/>
      <c r="P19" s="28"/>
      <c r="Q19" s="28"/>
      <c r="R19" s="28"/>
      <c r="S19" s="28"/>
      <c r="T19" s="28"/>
      <c r="U19" s="28"/>
      <c r="V19" s="28"/>
      <c r="W19" s="28"/>
    </row>
    <row r="20" ht="18.75" customHeight="true" spans="1:23">
      <c r="A20" s="129" t="s">
        <v>263</v>
      </c>
      <c r="B20" s="129" t="s">
        <v>264</v>
      </c>
      <c r="C20" s="14" t="s">
        <v>262</v>
      </c>
      <c r="D20" s="129" t="s">
        <v>71</v>
      </c>
      <c r="E20" s="129" t="s">
        <v>97</v>
      </c>
      <c r="F20" s="129" t="s">
        <v>98</v>
      </c>
      <c r="G20" s="129" t="s">
        <v>228</v>
      </c>
      <c r="H20" s="129" t="s">
        <v>229</v>
      </c>
      <c r="I20" s="28">
        <v>393000</v>
      </c>
      <c r="J20" s="28">
        <v>393000</v>
      </c>
      <c r="K20" s="28">
        <v>393000</v>
      </c>
      <c r="L20" s="28"/>
      <c r="M20" s="28"/>
      <c r="N20" s="28"/>
      <c r="O20" s="28"/>
      <c r="P20" s="28"/>
      <c r="Q20" s="28"/>
      <c r="R20" s="28"/>
      <c r="S20" s="28"/>
      <c r="T20" s="28"/>
      <c r="U20" s="28"/>
      <c r="V20" s="28"/>
      <c r="W20" s="28"/>
    </row>
    <row r="21" ht="18.75" customHeight="true" spans="1:23">
      <c r="A21" s="129" t="s">
        <v>263</v>
      </c>
      <c r="B21" s="129" t="s">
        <v>264</v>
      </c>
      <c r="C21" s="14" t="s">
        <v>262</v>
      </c>
      <c r="D21" s="129" t="s">
        <v>71</v>
      </c>
      <c r="E21" s="129" t="s">
        <v>97</v>
      </c>
      <c r="F21" s="129" t="s">
        <v>98</v>
      </c>
      <c r="G21" s="129" t="s">
        <v>228</v>
      </c>
      <c r="H21" s="129" t="s">
        <v>229</v>
      </c>
      <c r="I21" s="28">
        <v>411000</v>
      </c>
      <c r="J21" s="28">
        <v>411000</v>
      </c>
      <c r="K21" s="28">
        <v>411000</v>
      </c>
      <c r="L21" s="28"/>
      <c r="M21" s="28"/>
      <c r="N21" s="28"/>
      <c r="O21" s="28"/>
      <c r="P21" s="28"/>
      <c r="Q21" s="28"/>
      <c r="R21" s="28"/>
      <c r="S21" s="28"/>
      <c r="T21" s="28"/>
      <c r="U21" s="28"/>
      <c r="V21" s="28"/>
      <c r="W21" s="28"/>
    </row>
    <row r="22" ht="18.75" customHeight="true" spans="1:23">
      <c r="A22" s="129" t="s">
        <v>263</v>
      </c>
      <c r="B22" s="129" t="s">
        <v>264</v>
      </c>
      <c r="C22" s="14" t="s">
        <v>262</v>
      </c>
      <c r="D22" s="129" t="s">
        <v>71</v>
      </c>
      <c r="E22" s="129" t="s">
        <v>97</v>
      </c>
      <c r="F22" s="129" t="s">
        <v>98</v>
      </c>
      <c r="G22" s="129" t="s">
        <v>228</v>
      </c>
      <c r="H22" s="129" t="s">
        <v>229</v>
      </c>
      <c r="I22" s="28">
        <v>46000</v>
      </c>
      <c r="J22" s="28">
        <v>46000</v>
      </c>
      <c r="K22" s="28">
        <v>46000</v>
      </c>
      <c r="L22" s="28"/>
      <c r="M22" s="28"/>
      <c r="N22" s="28"/>
      <c r="O22" s="28"/>
      <c r="P22" s="28"/>
      <c r="Q22" s="28"/>
      <c r="R22" s="28"/>
      <c r="S22" s="28"/>
      <c r="T22" s="28"/>
      <c r="U22" s="28"/>
      <c r="V22" s="28"/>
      <c r="W22" s="28"/>
    </row>
    <row r="23" ht="18.75" customHeight="true" spans="1:23">
      <c r="A23" s="129" t="s">
        <v>263</v>
      </c>
      <c r="B23" s="129" t="s">
        <v>264</v>
      </c>
      <c r="C23" s="14" t="s">
        <v>262</v>
      </c>
      <c r="D23" s="129" t="s">
        <v>71</v>
      </c>
      <c r="E23" s="129" t="s">
        <v>97</v>
      </c>
      <c r="F23" s="129" t="s">
        <v>98</v>
      </c>
      <c r="G23" s="129" t="s">
        <v>228</v>
      </c>
      <c r="H23" s="129" t="s">
        <v>229</v>
      </c>
      <c r="I23" s="28">
        <v>30000</v>
      </c>
      <c r="J23" s="28">
        <v>30000</v>
      </c>
      <c r="K23" s="28">
        <v>30000</v>
      </c>
      <c r="L23" s="28"/>
      <c r="M23" s="28"/>
      <c r="N23" s="28"/>
      <c r="O23" s="28"/>
      <c r="P23" s="28"/>
      <c r="Q23" s="28"/>
      <c r="R23" s="28"/>
      <c r="S23" s="28"/>
      <c r="T23" s="28"/>
      <c r="U23" s="28"/>
      <c r="V23" s="28"/>
      <c r="W23" s="28"/>
    </row>
    <row r="24" ht="18.75" customHeight="true" spans="1:23">
      <c r="A24" s="17"/>
      <c r="B24" s="17"/>
      <c r="C24" s="14" t="s">
        <v>267</v>
      </c>
      <c r="D24" s="17"/>
      <c r="E24" s="17"/>
      <c r="F24" s="17"/>
      <c r="G24" s="17"/>
      <c r="H24" s="17"/>
      <c r="I24" s="28">
        <v>60000</v>
      </c>
      <c r="J24" s="28">
        <v>60000</v>
      </c>
      <c r="K24" s="28">
        <v>60000</v>
      </c>
      <c r="L24" s="28"/>
      <c r="M24" s="28"/>
      <c r="N24" s="28"/>
      <c r="O24" s="28"/>
      <c r="P24" s="28"/>
      <c r="Q24" s="28"/>
      <c r="R24" s="28"/>
      <c r="S24" s="28"/>
      <c r="T24" s="28"/>
      <c r="U24" s="28"/>
      <c r="V24" s="28"/>
      <c r="W24" s="28"/>
    </row>
    <row r="25" ht="18.75" customHeight="true" spans="1:23">
      <c r="A25" s="129" t="s">
        <v>263</v>
      </c>
      <c r="B25" s="129" t="s">
        <v>268</v>
      </c>
      <c r="C25" s="14" t="s">
        <v>267</v>
      </c>
      <c r="D25" s="129" t="s">
        <v>71</v>
      </c>
      <c r="E25" s="129" t="s">
        <v>97</v>
      </c>
      <c r="F25" s="129" t="s">
        <v>98</v>
      </c>
      <c r="G25" s="129" t="s">
        <v>228</v>
      </c>
      <c r="H25" s="129" t="s">
        <v>229</v>
      </c>
      <c r="I25" s="28">
        <v>22000</v>
      </c>
      <c r="J25" s="28">
        <v>22000</v>
      </c>
      <c r="K25" s="28">
        <v>22000</v>
      </c>
      <c r="L25" s="28"/>
      <c r="M25" s="28"/>
      <c r="N25" s="28"/>
      <c r="O25" s="28"/>
      <c r="P25" s="28"/>
      <c r="Q25" s="28"/>
      <c r="R25" s="28"/>
      <c r="S25" s="28"/>
      <c r="T25" s="28"/>
      <c r="U25" s="28"/>
      <c r="V25" s="28"/>
      <c r="W25" s="28"/>
    </row>
    <row r="26" ht="18.75" customHeight="true" spans="1:23">
      <c r="A26" s="129" t="s">
        <v>263</v>
      </c>
      <c r="B26" s="129" t="s">
        <v>268</v>
      </c>
      <c r="C26" s="14" t="s">
        <v>267</v>
      </c>
      <c r="D26" s="129" t="s">
        <v>71</v>
      </c>
      <c r="E26" s="129" t="s">
        <v>97</v>
      </c>
      <c r="F26" s="129" t="s">
        <v>98</v>
      </c>
      <c r="G26" s="129" t="s">
        <v>228</v>
      </c>
      <c r="H26" s="129" t="s">
        <v>229</v>
      </c>
      <c r="I26" s="28">
        <v>8000</v>
      </c>
      <c r="J26" s="28">
        <v>8000</v>
      </c>
      <c r="K26" s="28">
        <v>8000</v>
      </c>
      <c r="L26" s="28"/>
      <c r="M26" s="28"/>
      <c r="N26" s="28"/>
      <c r="O26" s="28"/>
      <c r="P26" s="28"/>
      <c r="Q26" s="28"/>
      <c r="R26" s="28"/>
      <c r="S26" s="28"/>
      <c r="T26" s="28"/>
      <c r="U26" s="28"/>
      <c r="V26" s="28"/>
      <c r="W26" s="28"/>
    </row>
    <row r="27" ht="18.75" customHeight="true" spans="1:23">
      <c r="A27" s="129" t="s">
        <v>263</v>
      </c>
      <c r="B27" s="129" t="s">
        <v>268</v>
      </c>
      <c r="C27" s="14" t="s">
        <v>267</v>
      </c>
      <c r="D27" s="129" t="s">
        <v>71</v>
      </c>
      <c r="E27" s="129" t="s">
        <v>97</v>
      </c>
      <c r="F27" s="129" t="s">
        <v>98</v>
      </c>
      <c r="G27" s="129" t="s">
        <v>228</v>
      </c>
      <c r="H27" s="129" t="s">
        <v>229</v>
      </c>
      <c r="I27" s="28">
        <v>30000</v>
      </c>
      <c r="J27" s="28">
        <v>30000</v>
      </c>
      <c r="K27" s="28">
        <v>30000</v>
      </c>
      <c r="L27" s="28"/>
      <c r="M27" s="28"/>
      <c r="N27" s="28"/>
      <c r="O27" s="28"/>
      <c r="P27" s="28"/>
      <c r="Q27" s="28"/>
      <c r="R27" s="28"/>
      <c r="S27" s="28"/>
      <c r="T27" s="28"/>
      <c r="U27" s="28"/>
      <c r="V27" s="28"/>
      <c r="W27" s="28"/>
    </row>
    <row r="28" ht="18.75" customHeight="true" spans="1:23">
      <c r="A28" s="17"/>
      <c r="B28" s="17"/>
      <c r="C28" s="14" t="s">
        <v>269</v>
      </c>
      <c r="D28" s="17"/>
      <c r="E28" s="17"/>
      <c r="F28" s="17"/>
      <c r="G28" s="17"/>
      <c r="H28" s="17"/>
      <c r="I28" s="28">
        <v>40000</v>
      </c>
      <c r="J28" s="28">
        <v>40000</v>
      </c>
      <c r="K28" s="28">
        <v>40000</v>
      </c>
      <c r="L28" s="28"/>
      <c r="M28" s="28"/>
      <c r="N28" s="28"/>
      <c r="O28" s="28"/>
      <c r="P28" s="28"/>
      <c r="Q28" s="28"/>
      <c r="R28" s="28"/>
      <c r="S28" s="28"/>
      <c r="T28" s="28"/>
      <c r="U28" s="28"/>
      <c r="V28" s="28"/>
      <c r="W28" s="28"/>
    </row>
    <row r="29" ht="18.75" customHeight="true" spans="1:23">
      <c r="A29" s="129" t="s">
        <v>263</v>
      </c>
      <c r="B29" s="129" t="s">
        <v>270</v>
      </c>
      <c r="C29" s="14" t="s">
        <v>269</v>
      </c>
      <c r="D29" s="129" t="s">
        <v>71</v>
      </c>
      <c r="E29" s="129" t="s">
        <v>97</v>
      </c>
      <c r="F29" s="129" t="s">
        <v>98</v>
      </c>
      <c r="G29" s="129" t="s">
        <v>228</v>
      </c>
      <c r="H29" s="129" t="s">
        <v>229</v>
      </c>
      <c r="I29" s="28">
        <v>15000</v>
      </c>
      <c r="J29" s="28">
        <v>15000</v>
      </c>
      <c r="K29" s="28">
        <v>15000</v>
      </c>
      <c r="L29" s="28"/>
      <c r="M29" s="28"/>
      <c r="N29" s="28"/>
      <c r="O29" s="28"/>
      <c r="P29" s="28"/>
      <c r="Q29" s="28"/>
      <c r="R29" s="28"/>
      <c r="S29" s="28"/>
      <c r="T29" s="28"/>
      <c r="U29" s="28"/>
      <c r="V29" s="28"/>
      <c r="W29" s="28"/>
    </row>
    <row r="30" ht="18.75" customHeight="true" spans="1:23">
      <c r="A30" s="129" t="s">
        <v>263</v>
      </c>
      <c r="B30" s="129" t="s">
        <v>270</v>
      </c>
      <c r="C30" s="14" t="s">
        <v>269</v>
      </c>
      <c r="D30" s="129" t="s">
        <v>71</v>
      </c>
      <c r="E30" s="129" t="s">
        <v>97</v>
      </c>
      <c r="F30" s="129" t="s">
        <v>98</v>
      </c>
      <c r="G30" s="129" t="s">
        <v>228</v>
      </c>
      <c r="H30" s="129" t="s">
        <v>229</v>
      </c>
      <c r="I30" s="28">
        <v>5000</v>
      </c>
      <c r="J30" s="28">
        <v>5000</v>
      </c>
      <c r="K30" s="28">
        <v>5000</v>
      </c>
      <c r="L30" s="28"/>
      <c r="M30" s="28"/>
      <c r="N30" s="28"/>
      <c r="O30" s="28"/>
      <c r="P30" s="28"/>
      <c r="Q30" s="28"/>
      <c r="R30" s="28"/>
      <c r="S30" s="28"/>
      <c r="T30" s="28"/>
      <c r="U30" s="28"/>
      <c r="V30" s="28"/>
      <c r="W30" s="28"/>
    </row>
    <row r="31" ht="18.75" customHeight="true" spans="1:23">
      <c r="A31" s="129" t="s">
        <v>263</v>
      </c>
      <c r="B31" s="129" t="s">
        <v>270</v>
      </c>
      <c r="C31" s="14" t="s">
        <v>269</v>
      </c>
      <c r="D31" s="129" t="s">
        <v>71</v>
      </c>
      <c r="E31" s="129" t="s">
        <v>97</v>
      </c>
      <c r="F31" s="129" t="s">
        <v>98</v>
      </c>
      <c r="G31" s="129" t="s">
        <v>228</v>
      </c>
      <c r="H31" s="129" t="s">
        <v>229</v>
      </c>
      <c r="I31" s="28">
        <v>20000</v>
      </c>
      <c r="J31" s="28">
        <v>20000</v>
      </c>
      <c r="K31" s="28">
        <v>20000</v>
      </c>
      <c r="L31" s="28"/>
      <c r="M31" s="28"/>
      <c r="N31" s="28"/>
      <c r="O31" s="28"/>
      <c r="P31" s="28"/>
      <c r="Q31" s="28"/>
      <c r="R31" s="28"/>
      <c r="S31" s="28"/>
      <c r="T31" s="28"/>
      <c r="U31" s="28"/>
      <c r="V31" s="28"/>
      <c r="W31" s="28"/>
    </row>
    <row r="32" ht="18.75" customHeight="true" spans="1:23">
      <c r="A32" s="17"/>
      <c r="B32" s="17"/>
      <c r="C32" s="14" t="s">
        <v>271</v>
      </c>
      <c r="D32" s="17"/>
      <c r="E32" s="17"/>
      <c r="F32" s="17"/>
      <c r="G32" s="17"/>
      <c r="H32" s="17"/>
      <c r="I32" s="28">
        <v>30000</v>
      </c>
      <c r="J32" s="28">
        <v>30000</v>
      </c>
      <c r="K32" s="28">
        <v>30000</v>
      </c>
      <c r="L32" s="28"/>
      <c r="M32" s="28"/>
      <c r="N32" s="28"/>
      <c r="O32" s="28"/>
      <c r="P32" s="28"/>
      <c r="Q32" s="28"/>
      <c r="R32" s="28"/>
      <c r="S32" s="28"/>
      <c r="T32" s="28"/>
      <c r="U32" s="28"/>
      <c r="V32" s="28"/>
      <c r="W32" s="28"/>
    </row>
    <row r="33" ht="18.75" customHeight="true" spans="1:23">
      <c r="A33" s="129" t="s">
        <v>263</v>
      </c>
      <c r="B33" s="129" t="s">
        <v>272</v>
      </c>
      <c r="C33" s="14" t="s">
        <v>271</v>
      </c>
      <c r="D33" s="129" t="s">
        <v>71</v>
      </c>
      <c r="E33" s="129" t="s">
        <v>97</v>
      </c>
      <c r="F33" s="129" t="s">
        <v>98</v>
      </c>
      <c r="G33" s="129" t="s">
        <v>228</v>
      </c>
      <c r="H33" s="129" t="s">
        <v>229</v>
      </c>
      <c r="I33" s="28">
        <v>20000</v>
      </c>
      <c r="J33" s="28">
        <v>20000</v>
      </c>
      <c r="K33" s="28">
        <v>20000</v>
      </c>
      <c r="L33" s="28"/>
      <c r="M33" s="28"/>
      <c r="N33" s="28"/>
      <c r="O33" s="28"/>
      <c r="P33" s="28"/>
      <c r="Q33" s="28"/>
      <c r="R33" s="28"/>
      <c r="S33" s="28"/>
      <c r="T33" s="28"/>
      <c r="U33" s="28"/>
      <c r="V33" s="28"/>
      <c r="W33" s="28"/>
    </row>
    <row r="34" ht="18.75" customHeight="true" spans="1:23">
      <c r="A34" s="129" t="s">
        <v>263</v>
      </c>
      <c r="B34" s="129" t="s">
        <v>272</v>
      </c>
      <c r="C34" s="14" t="s">
        <v>271</v>
      </c>
      <c r="D34" s="129" t="s">
        <v>71</v>
      </c>
      <c r="E34" s="129" t="s">
        <v>97</v>
      </c>
      <c r="F34" s="129" t="s">
        <v>98</v>
      </c>
      <c r="G34" s="129" t="s">
        <v>273</v>
      </c>
      <c r="H34" s="129" t="s">
        <v>274</v>
      </c>
      <c r="I34" s="28">
        <v>10000</v>
      </c>
      <c r="J34" s="28">
        <v>10000</v>
      </c>
      <c r="K34" s="28">
        <v>10000</v>
      </c>
      <c r="L34" s="28"/>
      <c r="M34" s="28"/>
      <c r="N34" s="28"/>
      <c r="O34" s="28"/>
      <c r="P34" s="28"/>
      <c r="Q34" s="28"/>
      <c r="R34" s="28"/>
      <c r="S34" s="28"/>
      <c r="T34" s="28"/>
      <c r="U34" s="28"/>
      <c r="V34" s="28"/>
      <c r="W34" s="28"/>
    </row>
    <row r="35" ht="18.75" customHeight="true" spans="1:23">
      <c r="A35" s="17"/>
      <c r="B35" s="17"/>
      <c r="C35" s="14" t="s">
        <v>275</v>
      </c>
      <c r="D35" s="17"/>
      <c r="E35" s="17"/>
      <c r="F35" s="17"/>
      <c r="G35" s="17"/>
      <c r="H35" s="17"/>
      <c r="I35" s="28">
        <v>140000</v>
      </c>
      <c r="J35" s="28">
        <v>140000</v>
      </c>
      <c r="K35" s="28">
        <v>140000</v>
      </c>
      <c r="L35" s="28"/>
      <c r="M35" s="28"/>
      <c r="N35" s="28"/>
      <c r="O35" s="28"/>
      <c r="P35" s="28"/>
      <c r="Q35" s="28"/>
      <c r="R35" s="28"/>
      <c r="S35" s="28"/>
      <c r="T35" s="28"/>
      <c r="U35" s="28"/>
      <c r="V35" s="28"/>
      <c r="W35" s="28"/>
    </row>
    <row r="36" ht="18.75" customHeight="true" spans="1:23">
      <c r="A36" s="129" t="s">
        <v>263</v>
      </c>
      <c r="B36" s="129" t="s">
        <v>276</v>
      </c>
      <c r="C36" s="14" t="s">
        <v>275</v>
      </c>
      <c r="D36" s="129" t="s">
        <v>71</v>
      </c>
      <c r="E36" s="129" t="s">
        <v>97</v>
      </c>
      <c r="F36" s="129" t="s">
        <v>98</v>
      </c>
      <c r="G36" s="129" t="s">
        <v>228</v>
      </c>
      <c r="H36" s="129" t="s">
        <v>229</v>
      </c>
      <c r="I36" s="28">
        <v>7000</v>
      </c>
      <c r="J36" s="28">
        <v>7000</v>
      </c>
      <c r="K36" s="28">
        <v>7000</v>
      </c>
      <c r="L36" s="28"/>
      <c r="M36" s="28"/>
      <c r="N36" s="28"/>
      <c r="O36" s="28"/>
      <c r="P36" s="28"/>
      <c r="Q36" s="28"/>
      <c r="R36" s="28"/>
      <c r="S36" s="28"/>
      <c r="T36" s="28"/>
      <c r="U36" s="28"/>
      <c r="V36" s="28"/>
      <c r="W36" s="28"/>
    </row>
    <row r="37" ht="18.75" customHeight="true" spans="1:23">
      <c r="A37" s="129" t="s">
        <v>263</v>
      </c>
      <c r="B37" s="129" t="s">
        <v>276</v>
      </c>
      <c r="C37" s="14" t="s">
        <v>275</v>
      </c>
      <c r="D37" s="129" t="s">
        <v>71</v>
      </c>
      <c r="E37" s="129" t="s">
        <v>97</v>
      </c>
      <c r="F37" s="129" t="s">
        <v>98</v>
      </c>
      <c r="G37" s="129" t="s">
        <v>228</v>
      </c>
      <c r="H37" s="129" t="s">
        <v>229</v>
      </c>
      <c r="I37" s="28">
        <v>123000</v>
      </c>
      <c r="J37" s="28">
        <v>123000</v>
      </c>
      <c r="K37" s="28">
        <v>123000</v>
      </c>
      <c r="L37" s="28"/>
      <c r="M37" s="28"/>
      <c r="N37" s="28"/>
      <c r="O37" s="28"/>
      <c r="P37" s="28"/>
      <c r="Q37" s="28"/>
      <c r="R37" s="28"/>
      <c r="S37" s="28"/>
      <c r="T37" s="28"/>
      <c r="U37" s="28"/>
      <c r="V37" s="28"/>
      <c r="W37" s="28"/>
    </row>
    <row r="38" ht="18.75" customHeight="true" spans="1:23">
      <c r="A38" s="129" t="s">
        <v>263</v>
      </c>
      <c r="B38" s="129" t="s">
        <v>276</v>
      </c>
      <c r="C38" s="14" t="s">
        <v>275</v>
      </c>
      <c r="D38" s="129" t="s">
        <v>71</v>
      </c>
      <c r="E38" s="129" t="s">
        <v>97</v>
      </c>
      <c r="F38" s="129" t="s">
        <v>98</v>
      </c>
      <c r="G38" s="129" t="s">
        <v>236</v>
      </c>
      <c r="H38" s="129" t="s">
        <v>237</v>
      </c>
      <c r="I38" s="28">
        <v>10000</v>
      </c>
      <c r="J38" s="28">
        <v>10000</v>
      </c>
      <c r="K38" s="28">
        <v>10000</v>
      </c>
      <c r="L38" s="28"/>
      <c r="M38" s="28"/>
      <c r="N38" s="28"/>
      <c r="O38" s="28"/>
      <c r="P38" s="28"/>
      <c r="Q38" s="28"/>
      <c r="R38" s="28"/>
      <c r="S38" s="28"/>
      <c r="T38" s="28"/>
      <c r="U38" s="28"/>
      <c r="V38" s="28"/>
      <c r="W38" s="28"/>
    </row>
    <row r="39" ht="18.75" customHeight="true" spans="1:23">
      <c r="A39" s="17"/>
      <c r="B39" s="17"/>
      <c r="C39" s="14" t="s">
        <v>277</v>
      </c>
      <c r="D39" s="17"/>
      <c r="E39" s="17"/>
      <c r="F39" s="17"/>
      <c r="G39" s="17"/>
      <c r="H39" s="17"/>
      <c r="I39" s="28">
        <v>70000</v>
      </c>
      <c r="J39" s="28">
        <v>70000</v>
      </c>
      <c r="K39" s="28">
        <v>70000</v>
      </c>
      <c r="L39" s="28"/>
      <c r="M39" s="28"/>
      <c r="N39" s="28"/>
      <c r="O39" s="28"/>
      <c r="P39" s="28"/>
      <c r="Q39" s="28"/>
      <c r="R39" s="28"/>
      <c r="S39" s="28"/>
      <c r="T39" s="28"/>
      <c r="U39" s="28"/>
      <c r="V39" s="28"/>
      <c r="W39" s="28"/>
    </row>
    <row r="40" ht="18.75" customHeight="true" spans="1:23">
      <c r="A40" s="129" t="s">
        <v>263</v>
      </c>
      <c r="B40" s="129" t="s">
        <v>278</v>
      </c>
      <c r="C40" s="14" t="s">
        <v>277</v>
      </c>
      <c r="D40" s="129" t="s">
        <v>71</v>
      </c>
      <c r="E40" s="129" t="s">
        <v>97</v>
      </c>
      <c r="F40" s="129" t="s">
        <v>98</v>
      </c>
      <c r="G40" s="129" t="s">
        <v>228</v>
      </c>
      <c r="H40" s="129" t="s">
        <v>229</v>
      </c>
      <c r="I40" s="28">
        <v>10000</v>
      </c>
      <c r="J40" s="28">
        <v>10000</v>
      </c>
      <c r="K40" s="28">
        <v>10000</v>
      </c>
      <c r="L40" s="28"/>
      <c r="M40" s="28"/>
      <c r="N40" s="28"/>
      <c r="O40" s="28"/>
      <c r="P40" s="28"/>
      <c r="Q40" s="28"/>
      <c r="R40" s="28"/>
      <c r="S40" s="28"/>
      <c r="T40" s="28"/>
      <c r="U40" s="28"/>
      <c r="V40" s="28"/>
      <c r="W40" s="28"/>
    </row>
    <row r="41" ht="18.75" customHeight="true" spans="1:23">
      <c r="A41" s="129" t="s">
        <v>263</v>
      </c>
      <c r="B41" s="129" t="s">
        <v>278</v>
      </c>
      <c r="C41" s="14" t="s">
        <v>277</v>
      </c>
      <c r="D41" s="129" t="s">
        <v>71</v>
      </c>
      <c r="E41" s="129" t="s">
        <v>97</v>
      </c>
      <c r="F41" s="129" t="s">
        <v>98</v>
      </c>
      <c r="G41" s="129" t="s">
        <v>279</v>
      </c>
      <c r="H41" s="129" t="s">
        <v>280</v>
      </c>
      <c r="I41" s="28">
        <v>60000</v>
      </c>
      <c r="J41" s="28">
        <v>60000</v>
      </c>
      <c r="K41" s="28">
        <v>60000</v>
      </c>
      <c r="L41" s="28"/>
      <c r="M41" s="28"/>
      <c r="N41" s="28"/>
      <c r="O41" s="28"/>
      <c r="P41" s="28"/>
      <c r="Q41" s="28"/>
      <c r="R41" s="28"/>
      <c r="S41" s="28"/>
      <c r="T41" s="28"/>
      <c r="U41" s="28"/>
      <c r="V41" s="28"/>
      <c r="W41" s="28"/>
    </row>
    <row r="42" ht="18.75" customHeight="true" spans="1:23">
      <c r="A42" s="17"/>
      <c r="B42" s="17"/>
      <c r="C42" s="14" t="s">
        <v>281</v>
      </c>
      <c r="D42" s="17"/>
      <c r="E42" s="17"/>
      <c r="F42" s="17"/>
      <c r="G42" s="17"/>
      <c r="H42" s="17"/>
      <c r="I42" s="28">
        <v>20000</v>
      </c>
      <c r="J42" s="28">
        <v>20000</v>
      </c>
      <c r="K42" s="28">
        <v>20000</v>
      </c>
      <c r="L42" s="28"/>
      <c r="M42" s="28"/>
      <c r="N42" s="28"/>
      <c r="O42" s="28"/>
      <c r="P42" s="28"/>
      <c r="Q42" s="28"/>
      <c r="R42" s="28"/>
      <c r="S42" s="28"/>
      <c r="T42" s="28"/>
      <c r="U42" s="28"/>
      <c r="V42" s="28"/>
      <c r="W42" s="28"/>
    </row>
    <row r="43" ht="18.75" customHeight="true" spans="1:23">
      <c r="A43" s="129" t="s">
        <v>282</v>
      </c>
      <c r="B43" s="129" t="s">
        <v>283</v>
      </c>
      <c r="C43" s="14" t="s">
        <v>281</v>
      </c>
      <c r="D43" s="129" t="s">
        <v>71</v>
      </c>
      <c r="E43" s="129" t="s">
        <v>97</v>
      </c>
      <c r="F43" s="129" t="s">
        <v>98</v>
      </c>
      <c r="G43" s="129" t="s">
        <v>228</v>
      </c>
      <c r="H43" s="129" t="s">
        <v>229</v>
      </c>
      <c r="I43" s="28">
        <v>20000</v>
      </c>
      <c r="J43" s="28">
        <v>20000</v>
      </c>
      <c r="K43" s="28">
        <v>20000</v>
      </c>
      <c r="L43" s="28"/>
      <c r="M43" s="28"/>
      <c r="N43" s="28"/>
      <c r="O43" s="28"/>
      <c r="P43" s="28"/>
      <c r="Q43" s="28"/>
      <c r="R43" s="28"/>
      <c r="S43" s="28"/>
      <c r="T43" s="28"/>
      <c r="U43" s="28"/>
      <c r="V43" s="28"/>
      <c r="W43" s="28"/>
    </row>
    <row r="44" ht="18.75" customHeight="true" spans="1:23">
      <c r="A44" s="130" t="s">
        <v>117</v>
      </c>
      <c r="B44" s="131"/>
      <c r="C44" s="131"/>
      <c r="D44" s="131"/>
      <c r="E44" s="131"/>
      <c r="F44" s="131"/>
      <c r="G44" s="131"/>
      <c r="H44" s="132"/>
      <c r="I44" s="28">
        <v>2190000</v>
      </c>
      <c r="J44" s="28">
        <v>2190000</v>
      </c>
      <c r="K44" s="28">
        <v>2190000</v>
      </c>
      <c r="L44" s="28"/>
      <c r="M44" s="28"/>
      <c r="N44" s="28"/>
      <c r="O44" s="28"/>
      <c r="P44" s="28"/>
      <c r="Q44" s="28"/>
      <c r="R44" s="28"/>
      <c r="S44" s="28"/>
      <c r="T44" s="28"/>
      <c r="U44" s="28"/>
      <c r="V44" s="28"/>
      <c r="W44" s="28"/>
    </row>
  </sheetData>
  <mergeCells count="28">
    <mergeCell ref="A2:W2"/>
    <mergeCell ref="A3:H3"/>
    <mergeCell ref="J4:M4"/>
    <mergeCell ref="N4:P4"/>
    <mergeCell ref="R4:W4"/>
    <mergeCell ref="A44:H4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true"/>
  <pageMargins left="0.39" right="0.39" top="0.58" bottom="0.58" header="0.5" footer="0.5"/>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42"/>
  <sheetViews>
    <sheetView showZeros="0" topLeftCell="A3" workbookViewId="0">
      <selection activeCell="E14" sqref="E14"/>
    </sheetView>
  </sheetViews>
  <sheetFormatPr defaultColWidth="9.14285714285714" defaultRowHeight="12" customHeight="true"/>
  <cols>
    <col min="1" max="1" width="34.2857142857143" customWidth="true"/>
    <col min="2" max="2" width="48" customWidth="true"/>
    <col min="3" max="4" width="18.2857142857143" customWidth="true"/>
    <col min="5" max="5" width="25.047619047619" customWidth="true"/>
    <col min="6" max="6" width="12" customWidth="true"/>
    <col min="7" max="7" width="17" customWidth="true"/>
    <col min="8" max="9" width="12" customWidth="true"/>
    <col min="10" max="10" width="38.7714285714286" customWidth="true"/>
  </cols>
  <sheetData>
    <row r="1" ht="15" customHeight="true" spans="10:10">
      <c r="J1" s="85" t="s">
        <v>284</v>
      </c>
    </row>
    <row r="2" ht="36.75" customHeight="true" spans="1:10">
      <c r="A2" s="3" t="str">
        <f>"2025"&amp;"年部门项目支出绩效目标表"</f>
        <v>2025年部门项目支出绩效目标表</v>
      </c>
      <c r="B2" s="4"/>
      <c r="C2" s="4"/>
      <c r="D2" s="4"/>
      <c r="E2" s="4"/>
      <c r="F2" s="54"/>
      <c r="G2" s="4"/>
      <c r="H2" s="54"/>
      <c r="I2" s="54"/>
      <c r="J2" s="4"/>
    </row>
    <row r="3" ht="18.75" customHeight="true" spans="1:8">
      <c r="A3" s="5" t="str">
        <f>"单位名称："&amp;"中国共产党临沧市委员会老干部局"</f>
        <v>单位名称：中国共产党临沧市委员会老干部局</v>
      </c>
      <c r="B3" s="21"/>
      <c r="C3" s="21"/>
      <c r="D3" s="21"/>
      <c r="E3" s="21"/>
      <c r="F3" s="55"/>
      <c r="G3" s="21"/>
      <c r="H3" s="55"/>
    </row>
    <row r="4" ht="18.75" customHeight="true" spans="1:10">
      <c r="A4" s="119" t="s">
        <v>285</v>
      </c>
      <c r="B4" s="119" t="s">
        <v>286</v>
      </c>
      <c r="C4" s="119" t="s">
        <v>287</v>
      </c>
      <c r="D4" s="119" t="s">
        <v>288</v>
      </c>
      <c r="E4" s="119" t="s">
        <v>289</v>
      </c>
      <c r="F4" s="125" t="s">
        <v>290</v>
      </c>
      <c r="G4" s="119" t="s">
        <v>291</v>
      </c>
      <c r="H4" s="125" t="s">
        <v>292</v>
      </c>
      <c r="I4" s="125" t="s">
        <v>293</v>
      </c>
      <c r="J4" s="119" t="s">
        <v>294</v>
      </c>
    </row>
    <row r="5" ht="18.75" customHeight="true" spans="1:10">
      <c r="A5" s="120">
        <v>1</v>
      </c>
      <c r="B5" s="120">
        <v>2</v>
      </c>
      <c r="C5" s="120">
        <v>3</v>
      </c>
      <c r="D5" s="120">
        <v>4</v>
      </c>
      <c r="E5" s="120">
        <v>5</v>
      </c>
      <c r="F5" s="120">
        <v>6</v>
      </c>
      <c r="G5" s="120">
        <v>7</v>
      </c>
      <c r="H5" s="120">
        <v>8</v>
      </c>
      <c r="I5" s="120">
        <v>9</v>
      </c>
      <c r="J5" s="120">
        <v>10</v>
      </c>
    </row>
    <row r="6" ht="18.75" customHeight="true" spans="1:10">
      <c r="A6" s="121" t="s">
        <v>71</v>
      </c>
      <c r="B6" s="122"/>
      <c r="C6" s="122"/>
      <c r="D6" s="122"/>
      <c r="E6" s="126"/>
      <c r="F6" s="127"/>
      <c r="G6" s="126"/>
      <c r="H6" s="127"/>
      <c r="I6" s="127"/>
      <c r="J6" s="126"/>
    </row>
    <row r="7" ht="18.75" customHeight="true" spans="1:10">
      <c r="A7" s="123" t="s">
        <v>71</v>
      </c>
      <c r="B7" s="14"/>
      <c r="C7" s="14"/>
      <c r="D7" s="14"/>
      <c r="E7" s="121"/>
      <c r="F7" s="14"/>
      <c r="G7" s="121"/>
      <c r="H7" s="14"/>
      <c r="I7" s="14"/>
      <c r="J7" s="121"/>
    </row>
    <row r="8" ht="18.75" customHeight="true" spans="1:10">
      <c r="A8" s="228" t="s">
        <v>269</v>
      </c>
      <c r="B8" s="14" t="s">
        <v>295</v>
      </c>
      <c r="C8" s="14" t="s">
        <v>296</v>
      </c>
      <c r="D8" s="14" t="s">
        <v>297</v>
      </c>
      <c r="E8" s="121" t="s">
        <v>298</v>
      </c>
      <c r="F8" s="14" t="s">
        <v>299</v>
      </c>
      <c r="G8" s="121" t="s">
        <v>300</v>
      </c>
      <c r="H8" s="14" t="s">
        <v>301</v>
      </c>
      <c r="I8" s="14" t="s">
        <v>302</v>
      </c>
      <c r="J8" s="121" t="s">
        <v>303</v>
      </c>
    </row>
    <row r="9" ht="18.75" customHeight="true" spans="1:10">
      <c r="A9" s="228" t="s">
        <v>269</v>
      </c>
      <c r="B9" s="14" t="s">
        <v>295</v>
      </c>
      <c r="C9" s="14" t="s">
        <v>296</v>
      </c>
      <c r="D9" s="14" t="s">
        <v>297</v>
      </c>
      <c r="E9" s="121" t="s">
        <v>304</v>
      </c>
      <c r="F9" s="14" t="s">
        <v>305</v>
      </c>
      <c r="G9" s="121" t="s">
        <v>160</v>
      </c>
      <c r="H9" s="14" t="s">
        <v>306</v>
      </c>
      <c r="I9" s="14" t="s">
        <v>302</v>
      </c>
      <c r="J9" s="121" t="s">
        <v>307</v>
      </c>
    </row>
    <row r="10" ht="18.75" customHeight="true" spans="1:10">
      <c r="A10" s="228" t="s">
        <v>269</v>
      </c>
      <c r="B10" s="14" t="s">
        <v>295</v>
      </c>
      <c r="C10" s="14" t="s">
        <v>296</v>
      </c>
      <c r="D10" s="14" t="s">
        <v>308</v>
      </c>
      <c r="E10" s="121" t="s">
        <v>309</v>
      </c>
      <c r="F10" s="14" t="s">
        <v>305</v>
      </c>
      <c r="G10" s="121" t="s">
        <v>310</v>
      </c>
      <c r="H10" s="14" t="s">
        <v>311</v>
      </c>
      <c r="I10" s="14" t="s">
        <v>302</v>
      </c>
      <c r="J10" s="121" t="s">
        <v>312</v>
      </c>
    </row>
    <row r="11" ht="18.75" customHeight="true" spans="1:10">
      <c r="A11" s="228" t="s">
        <v>269</v>
      </c>
      <c r="B11" s="14" t="s">
        <v>295</v>
      </c>
      <c r="C11" s="14" t="s">
        <v>313</v>
      </c>
      <c r="D11" s="14" t="s">
        <v>314</v>
      </c>
      <c r="E11" s="121" t="s">
        <v>315</v>
      </c>
      <c r="F11" s="14" t="s">
        <v>305</v>
      </c>
      <c r="G11" s="121" t="s">
        <v>316</v>
      </c>
      <c r="H11" s="14" t="s">
        <v>311</v>
      </c>
      <c r="I11" s="14" t="s">
        <v>302</v>
      </c>
      <c r="J11" s="121" t="s">
        <v>317</v>
      </c>
    </row>
    <row r="12" ht="18.75" customHeight="true" spans="1:10">
      <c r="A12" s="228" t="s">
        <v>269</v>
      </c>
      <c r="B12" s="14" t="s">
        <v>295</v>
      </c>
      <c r="C12" s="14" t="s">
        <v>318</v>
      </c>
      <c r="D12" s="14" t="s">
        <v>319</v>
      </c>
      <c r="E12" s="121" t="s">
        <v>320</v>
      </c>
      <c r="F12" s="14" t="s">
        <v>305</v>
      </c>
      <c r="G12" s="121" t="s">
        <v>316</v>
      </c>
      <c r="H12" s="14" t="s">
        <v>311</v>
      </c>
      <c r="I12" s="14" t="s">
        <v>302</v>
      </c>
      <c r="J12" s="121" t="s">
        <v>321</v>
      </c>
    </row>
    <row r="13" ht="18.75" customHeight="true" spans="1:10">
      <c r="A13" s="228" t="s">
        <v>277</v>
      </c>
      <c r="B13" s="14" t="s">
        <v>322</v>
      </c>
      <c r="C13" s="14" t="s">
        <v>296</v>
      </c>
      <c r="D13" s="14" t="s">
        <v>297</v>
      </c>
      <c r="E13" s="121" t="s">
        <v>323</v>
      </c>
      <c r="F13" s="14" t="s">
        <v>299</v>
      </c>
      <c r="G13" s="121" t="s">
        <v>324</v>
      </c>
      <c r="H13" s="14" t="s">
        <v>325</v>
      </c>
      <c r="I13" s="14" t="s">
        <v>302</v>
      </c>
      <c r="J13" s="121" t="s">
        <v>326</v>
      </c>
    </row>
    <row r="14" ht="18.75" customHeight="true" spans="1:10">
      <c r="A14" s="228" t="s">
        <v>277</v>
      </c>
      <c r="B14" s="14" t="s">
        <v>322</v>
      </c>
      <c r="C14" s="14" t="s">
        <v>296</v>
      </c>
      <c r="D14" s="14" t="s">
        <v>308</v>
      </c>
      <c r="E14" s="121" t="s">
        <v>327</v>
      </c>
      <c r="F14" s="14" t="s">
        <v>299</v>
      </c>
      <c r="G14" s="121" t="s">
        <v>328</v>
      </c>
      <c r="H14" s="14" t="s">
        <v>311</v>
      </c>
      <c r="I14" s="14" t="s">
        <v>302</v>
      </c>
      <c r="J14" s="121" t="s">
        <v>329</v>
      </c>
    </row>
    <row r="15" ht="18.75" customHeight="true" spans="1:10">
      <c r="A15" s="228" t="s">
        <v>277</v>
      </c>
      <c r="B15" s="14" t="s">
        <v>322</v>
      </c>
      <c r="C15" s="14" t="s">
        <v>296</v>
      </c>
      <c r="D15" s="14" t="s">
        <v>330</v>
      </c>
      <c r="E15" s="121" t="s">
        <v>331</v>
      </c>
      <c r="F15" s="14" t="s">
        <v>299</v>
      </c>
      <c r="G15" s="121" t="s">
        <v>328</v>
      </c>
      <c r="H15" s="14" t="s">
        <v>311</v>
      </c>
      <c r="I15" s="14" t="s">
        <v>302</v>
      </c>
      <c r="J15" s="121" t="s">
        <v>332</v>
      </c>
    </row>
    <row r="16" ht="18.75" customHeight="true" spans="1:10">
      <c r="A16" s="228" t="s">
        <v>277</v>
      </c>
      <c r="B16" s="14" t="s">
        <v>322</v>
      </c>
      <c r="C16" s="14" t="s">
        <v>313</v>
      </c>
      <c r="D16" s="14" t="s">
        <v>314</v>
      </c>
      <c r="E16" s="121" t="s">
        <v>333</v>
      </c>
      <c r="F16" s="14" t="s">
        <v>305</v>
      </c>
      <c r="G16" s="121" t="s">
        <v>334</v>
      </c>
      <c r="H16" s="14" t="s">
        <v>311</v>
      </c>
      <c r="I16" s="14" t="s">
        <v>302</v>
      </c>
      <c r="J16" s="121" t="s">
        <v>335</v>
      </c>
    </row>
    <row r="17" ht="18.75" customHeight="true" spans="1:10">
      <c r="A17" s="228" t="s">
        <v>277</v>
      </c>
      <c r="B17" s="14" t="s">
        <v>322</v>
      </c>
      <c r="C17" s="14" t="s">
        <v>318</v>
      </c>
      <c r="D17" s="14" t="s">
        <v>319</v>
      </c>
      <c r="E17" s="121" t="s">
        <v>320</v>
      </c>
      <c r="F17" s="14" t="s">
        <v>305</v>
      </c>
      <c r="G17" s="121" t="s">
        <v>310</v>
      </c>
      <c r="H17" s="14" t="s">
        <v>311</v>
      </c>
      <c r="I17" s="14" t="s">
        <v>302</v>
      </c>
      <c r="J17" s="121" t="s">
        <v>336</v>
      </c>
    </row>
    <row r="18" ht="18.75" customHeight="true" spans="1:10">
      <c r="A18" s="228" t="s">
        <v>262</v>
      </c>
      <c r="B18" s="14" t="s">
        <v>337</v>
      </c>
      <c r="C18" s="14" t="s">
        <v>296</v>
      </c>
      <c r="D18" s="14" t="s">
        <v>297</v>
      </c>
      <c r="E18" s="121" t="s">
        <v>338</v>
      </c>
      <c r="F18" s="14" t="s">
        <v>299</v>
      </c>
      <c r="G18" s="121" t="s">
        <v>339</v>
      </c>
      <c r="H18" s="14" t="s">
        <v>301</v>
      </c>
      <c r="I18" s="14" t="s">
        <v>302</v>
      </c>
      <c r="J18" s="121" t="s">
        <v>340</v>
      </c>
    </row>
    <row r="19" ht="18.75" customHeight="true" spans="1:10">
      <c r="A19" s="228" t="s">
        <v>262</v>
      </c>
      <c r="B19" s="14" t="s">
        <v>337</v>
      </c>
      <c r="C19" s="14" t="s">
        <v>296</v>
      </c>
      <c r="D19" s="14" t="s">
        <v>308</v>
      </c>
      <c r="E19" s="121" t="s">
        <v>341</v>
      </c>
      <c r="F19" s="14" t="s">
        <v>299</v>
      </c>
      <c r="G19" s="121" t="s">
        <v>342</v>
      </c>
      <c r="H19" s="14" t="s">
        <v>311</v>
      </c>
      <c r="I19" s="14" t="s">
        <v>302</v>
      </c>
      <c r="J19" s="121" t="s">
        <v>343</v>
      </c>
    </row>
    <row r="20" ht="18.75" customHeight="true" spans="1:10">
      <c r="A20" s="228" t="s">
        <v>262</v>
      </c>
      <c r="B20" s="14" t="s">
        <v>337</v>
      </c>
      <c r="C20" s="14" t="s">
        <v>296</v>
      </c>
      <c r="D20" s="14" t="s">
        <v>330</v>
      </c>
      <c r="E20" s="121" t="s">
        <v>344</v>
      </c>
      <c r="F20" s="14" t="s">
        <v>299</v>
      </c>
      <c r="G20" s="121" t="s">
        <v>342</v>
      </c>
      <c r="H20" s="14" t="s">
        <v>311</v>
      </c>
      <c r="I20" s="14" t="s">
        <v>302</v>
      </c>
      <c r="J20" s="121" t="s">
        <v>345</v>
      </c>
    </row>
    <row r="21" ht="18.75" customHeight="true" spans="1:10">
      <c r="A21" s="228" t="s">
        <v>262</v>
      </c>
      <c r="B21" s="14" t="s">
        <v>337</v>
      </c>
      <c r="C21" s="14" t="s">
        <v>313</v>
      </c>
      <c r="D21" s="14" t="s">
        <v>314</v>
      </c>
      <c r="E21" s="121" t="s">
        <v>315</v>
      </c>
      <c r="F21" s="14" t="s">
        <v>305</v>
      </c>
      <c r="G21" s="121" t="s">
        <v>342</v>
      </c>
      <c r="H21" s="14" t="s">
        <v>311</v>
      </c>
      <c r="I21" s="14" t="s">
        <v>302</v>
      </c>
      <c r="J21" s="121" t="s">
        <v>346</v>
      </c>
    </row>
    <row r="22" ht="18.75" customHeight="true" spans="1:10">
      <c r="A22" s="228" t="s">
        <v>262</v>
      </c>
      <c r="B22" s="14" t="s">
        <v>337</v>
      </c>
      <c r="C22" s="14" t="s">
        <v>318</v>
      </c>
      <c r="D22" s="14" t="s">
        <v>319</v>
      </c>
      <c r="E22" s="121" t="s">
        <v>347</v>
      </c>
      <c r="F22" s="14" t="s">
        <v>305</v>
      </c>
      <c r="G22" s="121" t="s">
        <v>316</v>
      </c>
      <c r="H22" s="14" t="s">
        <v>311</v>
      </c>
      <c r="I22" s="14" t="s">
        <v>302</v>
      </c>
      <c r="J22" s="121" t="s">
        <v>321</v>
      </c>
    </row>
    <row r="23" ht="18.75" customHeight="true" spans="1:10">
      <c r="A23" s="228" t="s">
        <v>281</v>
      </c>
      <c r="B23" s="14" t="s">
        <v>348</v>
      </c>
      <c r="C23" s="14" t="s">
        <v>296</v>
      </c>
      <c r="D23" s="14" t="s">
        <v>297</v>
      </c>
      <c r="E23" s="121" t="s">
        <v>349</v>
      </c>
      <c r="F23" s="14" t="s">
        <v>305</v>
      </c>
      <c r="G23" s="121" t="s">
        <v>161</v>
      </c>
      <c r="H23" s="14" t="s">
        <v>350</v>
      </c>
      <c r="I23" s="14" t="s">
        <v>302</v>
      </c>
      <c r="J23" s="121" t="s">
        <v>351</v>
      </c>
    </row>
    <row r="24" ht="18.75" customHeight="true" spans="1:10">
      <c r="A24" s="228" t="s">
        <v>281</v>
      </c>
      <c r="B24" s="14" t="s">
        <v>348</v>
      </c>
      <c r="C24" s="14" t="s">
        <v>296</v>
      </c>
      <c r="D24" s="14" t="s">
        <v>297</v>
      </c>
      <c r="E24" s="121" t="s">
        <v>352</v>
      </c>
      <c r="F24" s="14" t="s">
        <v>305</v>
      </c>
      <c r="G24" s="121" t="s">
        <v>159</v>
      </c>
      <c r="H24" s="14" t="s">
        <v>306</v>
      </c>
      <c r="I24" s="14" t="s">
        <v>302</v>
      </c>
      <c r="J24" s="121" t="s">
        <v>353</v>
      </c>
    </row>
    <row r="25" ht="18.75" customHeight="true" spans="1:10">
      <c r="A25" s="228" t="s">
        <v>281</v>
      </c>
      <c r="B25" s="14" t="s">
        <v>348</v>
      </c>
      <c r="C25" s="14" t="s">
        <v>296</v>
      </c>
      <c r="D25" s="14" t="s">
        <v>308</v>
      </c>
      <c r="E25" s="121" t="s">
        <v>354</v>
      </c>
      <c r="F25" s="14" t="s">
        <v>305</v>
      </c>
      <c r="G25" s="121" t="s">
        <v>160</v>
      </c>
      <c r="H25" s="14" t="s">
        <v>355</v>
      </c>
      <c r="I25" s="14" t="s">
        <v>302</v>
      </c>
      <c r="J25" s="121" t="s">
        <v>356</v>
      </c>
    </row>
    <row r="26" ht="18.75" customHeight="true" spans="1:10">
      <c r="A26" s="228" t="s">
        <v>281</v>
      </c>
      <c r="B26" s="14" t="s">
        <v>348</v>
      </c>
      <c r="C26" s="14" t="s">
        <v>313</v>
      </c>
      <c r="D26" s="14" t="s">
        <v>314</v>
      </c>
      <c r="E26" s="121" t="s">
        <v>357</v>
      </c>
      <c r="F26" s="14" t="s">
        <v>305</v>
      </c>
      <c r="G26" s="121" t="s">
        <v>358</v>
      </c>
      <c r="H26" s="14" t="s">
        <v>359</v>
      </c>
      <c r="I26" s="14" t="s">
        <v>302</v>
      </c>
      <c r="J26" s="121" t="s">
        <v>360</v>
      </c>
    </row>
    <row r="27" ht="18.75" customHeight="true" spans="1:10">
      <c r="A27" s="228" t="s">
        <v>281</v>
      </c>
      <c r="B27" s="14" t="s">
        <v>348</v>
      </c>
      <c r="C27" s="14" t="s">
        <v>318</v>
      </c>
      <c r="D27" s="14" t="s">
        <v>319</v>
      </c>
      <c r="E27" s="121" t="s">
        <v>361</v>
      </c>
      <c r="F27" s="14" t="s">
        <v>305</v>
      </c>
      <c r="G27" s="121" t="s">
        <v>316</v>
      </c>
      <c r="H27" s="14" t="s">
        <v>311</v>
      </c>
      <c r="I27" s="14" t="s">
        <v>302</v>
      </c>
      <c r="J27" s="121" t="s">
        <v>362</v>
      </c>
    </row>
    <row r="28" ht="18.75" customHeight="true" spans="1:10">
      <c r="A28" s="228" t="s">
        <v>267</v>
      </c>
      <c r="B28" s="14" t="s">
        <v>363</v>
      </c>
      <c r="C28" s="14" t="s">
        <v>296</v>
      </c>
      <c r="D28" s="14" t="s">
        <v>297</v>
      </c>
      <c r="E28" s="121" t="s">
        <v>364</v>
      </c>
      <c r="F28" s="14" t="s">
        <v>299</v>
      </c>
      <c r="G28" s="121" t="s">
        <v>365</v>
      </c>
      <c r="H28" s="14" t="s">
        <v>301</v>
      </c>
      <c r="I28" s="14" t="s">
        <v>302</v>
      </c>
      <c r="J28" s="121" t="s">
        <v>303</v>
      </c>
    </row>
    <row r="29" ht="18.75" customHeight="true" spans="1:10">
      <c r="A29" s="228" t="s">
        <v>267</v>
      </c>
      <c r="B29" s="14" t="s">
        <v>363</v>
      </c>
      <c r="C29" s="14" t="s">
        <v>296</v>
      </c>
      <c r="D29" s="14" t="s">
        <v>297</v>
      </c>
      <c r="E29" s="121" t="s">
        <v>304</v>
      </c>
      <c r="F29" s="14" t="s">
        <v>305</v>
      </c>
      <c r="G29" s="121" t="s">
        <v>159</v>
      </c>
      <c r="H29" s="14" t="s">
        <v>306</v>
      </c>
      <c r="I29" s="14" t="s">
        <v>302</v>
      </c>
      <c r="J29" s="121" t="s">
        <v>366</v>
      </c>
    </row>
    <row r="30" ht="18.75" customHeight="true" spans="1:10">
      <c r="A30" s="228" t="s">
        <v>267</v>
      </c>
      <c r="B30" s="14" t="s">
        <v>363</v>
      </c>
      <c r="C30" s="14" t="s">
        <v>296</v>
      </c>
      <c r="D30" s="14" t="s">
        <v>308</v>
      </c>
      <c r="E30" s="121" t="s">
        <v>367</v>
      </c>
      <c r="F30" s="14" t="s">
        <v>299</v>
      </c>
      <c r="G30" s="121" t="s">
        <v>342</v>
      </c>
      <c r="H30" s="14" t="s">
        <v>311</v>
      </c>
      <c r="I30" s="14" t="s">
        <v>302</v>
      </c>
      <c r="J30" s="121" t="s">
        <v>368</v>
      </c>
    </row>
    <row r="31" ht="18.75" customHeight="true" spans="1:10">
      <c r="A31" s="228" t="s">
        <v>267</v>
      </c>
      <c r="B31" s="14" t="s">
        <v>363</v>
      </c>
      <c r="C31" s="14" t="s">
        <v>313</v>
      </c>
      <c r="D31" s="14" t="s">
        <v>314</v>
      </c>
      <c r="E31" s="121" t="s">
        <v>369</v>
      </c>
      <c r="F31" s="14" t="s">
        <v>305</v>
      </c>
      <c r="G31" s="121" t="s">
        <v>342</v>
      </c>
      <c r="H31" s="14" t="s">
        <v>311</v>
      </c>
      <c r="I31" s="14" t="s">
        <v>302</v>
      </c>
      <c r="J31" s="121" t="s">
        <v>317</v>
      </c>
    </row>
    <row r="32" ht="18.75" customHeight="true" spans="1:10">
      <c r="A32" s="228" t="s">
        <v>267</v>
      </c>
      <c r="B32" s="14" t="s">
        <v>363</v>
      </c>
      <c r="C32" s="14" t="s">
        <v>318</v>
      </c>
      <c r="D32" s="14" t="s">
        <v>319</v>
      </c>
      <c r="E32" s="121" t="s">
        <v>370</v>
      </c>
      <c r="F32" s="14" t="s">
        <v>305</v>
      </c>
      <c r="G32" s="121" t="s">
        <v>316</v>
      </c>
      <c r="H32" s="14" t="s">
        <v>311</v>
      </c>
      <c r="I32" s="14" t="s">
        <v>302</v>
      </c>
      <c r="J32" s="121" t="s">
        <v>321</v>
      </c>
    </row>
    <row r="33" ht="18.75" customHeight="true" spans="1:10">
      <c r="A33" s="228" t="s">
        <v>271</v>
      </c>
      <c r="B33" s="14" t="s">
        <v>371</v>
      </c>
      <c r="C33" s="14" t="s">
        <v>296</v>
      </c>
      <c r="D33" s="14" t="s">
        <v>297</v>
      </c>
      <c r="E33" s="121" t="s">
        <v>372</v>
      </c>
      <c r="F33" s="14" t="s">
        <v>305</v>
      </c>
      <c r="G33" s="121" t="s">
        <v>159</v>
      </c>
      <c r="H33" s="14" t="s">
        <v>306</v>
      </c>
      <c r="I33" s="14" t="s">
        <v>302</v>
      </c>
      <c r="J33" s="121" t="s">
        <v>373</v>
      </c>
    </row>
    <row r="34" ht="18.75" customHeight="true" spans="1:10">
      <c r="A34" s="228" t="s">
        <v>271</v>
      </c>
      <c r="B34" s="14" t="s">
        <v>371</v>
      </c>
      <c r="C34" s="14" t="s">
        <v>296</v>
      </c>
      <c r="D34" s="14" t="s">
        <v>297</v>
      </c>
      <c r="E34" s="121" t="s">
        <v>374</v>
      </c>
      <c r="F34" s="14" t="s">
        <v>305</v>
      </c>
      <c r="G34" s="121" t="s">
        <v>375</v>
      </c>
      <c r="H34" s="14" t="s">
        <v>325</v>
      </c>
      <c r="I34" s="14" t="s">
        <v>302</v>
      </c>
      <c r="J34" s="121" t="s">
        <v>376</v>
      </c>
    </row>
    <row r="35" ht="18.75" customHeight="true" spans="1:10">
      <c r="A35" s="228" t="s">
        <v>271</v>
      </c>
      <c r="B35" s="14" t="s">
        <v>371</v>
      </c>
      <c r="C35" s="14" t="s">
        <v>296</v>
      </c>
      <c r="D35" s="14" t="s">
        <v>308</v>
      </c>
      <c r="E35" s="121" t="s">
        <v>377</v>
      </c>
      <c r="F35" s="14" t="s">
        <v>305</v>
      </c>
      <c r="G35" s="121" t="s">
        <v>342</v>
      </c>
      <c r="H35" s="14" t="s">
        <v>311</v>
      </c>
      <c r="I35" s="14" t="s">
        <v>302</v>
      </c>
      <c r="J35" s="121" t="s">
        <v>378</v>
      </c>
    </row>
    <row r="36" ht="18.75" customHeight="true" spans="1:10">
      <c r="A36" s="228" t="s">
        <v>271</v>
      </c>
      <c r="B36" s="14" t="s">
        <v>371</v>
      </c>
      <c r="C36" s="14" t="s">
        <v>313</v>
      </c>
      <c r="D36" s="14" t="s">
        <v>314</v>
      </c>
      <c r="E36" s="121" t="s">
        <v>379</v>
      </c>
      <c r="F36" s="14" t="s">
        <v>305</v>
      </c>
      <c r="G36" s="121" t="s">
        <v>380</v>
      </c>
      <c r="H36" s="14" t="s">
        <v>381</v>
      </c>
      <c r="I36" s="14" t="s">
        <v>302</v>
      </c>
      <c r="J36" s="121" t="s">
        <v>382</v>
      </c>
    </row>
    <row r="37" ht="18.75" customHeight="true" spans="1:10">
      <c r="A37" s="228" t="s">
        <v>271</v>
      </c>
      <c r="B37" s="14" t="s">
        <v>371</v>
      </c>
      <c r="C37" s="14" t="s">
        <v>318</v>
      </c>
      <c r="D37" s="14" t="s">
        <v>319</v>
      </c>
      <c r="E37" s="121" t="s">
        <v>383</v>
      </c>
      <c r="F37" s="14" t="s">
        <v>305</v>
      </c>
      <c r="G37" s="121" t="s">
        <v>316</v>
      </c>
      <c r="H37" s="14" t="s">
        <v>311</v>
      </c>
      <c r="I37" s="14" t="s">
        <v>302</v>
      </c>
      <c r="J37" s="121" t="s">
        <v>384</v>
      </c>
    </row>
    <row r="38" ht="18.75" customHeight="true" spans="1:10">
      <c r="A38" s="228" t="s">
        <v>275</v>
      </c>
      <c r="B38" s="14" t="s">
        <v>385</v>
      </c>
      <c r="C38" s="14" t="s">
        <v>296</v>
      </c>
      <c r="D38" s="14" t="s">
        <v>297</v>
      </c>
      <c r="E38" s="121" t="s">
        <v>386</v>
      </c>
      <c r="F38" s="14" t="s">
        <v>299</v>
      </c>
      <c r="G38" s="121" t="s">
        <v>387</v>
      </c>
      <c r="H38" s="14" t="s">
        <v>388</v>
      </c>
      <c r="I38" s="14" t="s">
        <v>302</v>
      </c>
      <c r="J38" s="121" t="s">
        <v>303</v>
      </c>
    </row>
    <row r="39" ht="18.75" customHeight="true" spans="1:10">
      <c r="A39" s="228" t="s">
        <v>275</v>
      </c>
      <c r="B39" s="14" t="s">
        <v>385</v>
      </c>
      <c r="C39" s="14" t="s">
        <v>296</v>
      </c>
      <c r="D39" s="14" t="s">
        <v>297</v>
      </c>
      <c r="E39" s="121" t="s">
        <v>304</v>
      </c>
      <c r="F39" s="14" t="s">
        <v>305</v>
      </c>
      <c r="G39" s="121" t="s">
        <v>160</v>
      </c>
      <c r="H39" s="14" t="s">
        <v>306</v>
      </c>
      <c r="I39" s="14" t="s">
        <v>302</v>
      </c>
      <c r="J39" s="121" t="s">
        <v>389</v>
      </c>
    </row>
    <row r="40" ht="18.75" customHeight="true" spans="1:10">
      <c r="A40" s="228" t="s">
        <v>275</v>
      </c>
      <c r="B40" s="14" t="s">
        <v>385</v>
      </c>
      <c r="C40" s="14" t="s">
        <v>296</v>
      </c>
      <c r="D40" s="14" t="s">
        <v>308</v>
      </c>
      <c r="E40" s="121" t="s">
        <v>309</v>
      </c>
      <c r="F40" s="14" t="s">
        <v>305</v>
      </c>
      <c r="G40" s="121" t="s">
        <v>342</v>
      </c>
      <c r="H40" s="14" t="s">
        <v>311</v>
      </c>
      <c r="I40" s="14" t="s">
        <v>302</v>
      </c>
      <c r="J40" s="121" t="s">
        <v>390</v>
      </c>
    </row>
    <row r="41" ht="18.75" customHeight="true" spans="1:10">
      <c r="A41" s="228" t="s">
        <v>275</v>
      </c>
      <c r="B41" s="14" t="s">
        <v>385</v>
      </c>
      <c r="C41" s="14" t="s">
        <v>313</v>
      </c>
      <c r="D41" s="14" t="s">
        <v>314</v>
      </c>
      <c r="E41" s="121" t="s">
        <v>315</v>
      </c>
      <c r="F41" s="14" t="s">
        <v>305</v>
      </c>
      <c r="G41" s="121" t="s">
        <v>316</v>
      </c>
      <c r="H41" s="14" t="s">
        <v>311</v>
      </c>
      <c r="I41" s="14" t="s">
        <v>302</v>
      </c>
      <c r="J41" s="121" t="s">
        <v>317</v>
      </c>
    </row>
    <row r="42" ht="18.75" customHeight="true" spans="1:10">
      <c r="A42" s="228" t="s">
        <v>275</v>
      </c>
      <c r="B42" s="14" t="s">
        <v>385</v>
      </c>
      <c r="C42" s="14" t="s">
        <v>318</v>
      </c>
      <c r="D42" s="14" t="s">
        <v>319</v>
      </c>
      <c r="E42" s="121" t="s">
        <v>391</v>
      </c>
      <c r="F42" s="14" t="s">
        <v>305</v>
      </c>
      <c r="G42" s="121" t="s">
        <v>316</v>
      </c>
      <c r="H42" s="14" t="s">
        <v>311</v>
      </c>
      <c r="I42" s="14" t="s">
        <v>302</v>
      </c>
      <c r="J42" s="121" t="s">
        <v>321</v>
      </c>
    </row>
  </sheetData>
  <mergeCells count="16">
    <mergeCell ref="A2:J2"/>
    <mergeCell ref="A3:H3"/>
    <mergeCell ref="A8:A12"/>
    <mergeCell ref="A13:A17"/>
    <mergeCell ref="A18:A22"/>
    <mergeCell ref="A23:A27"/>
    <mergeCell ref="A28:A32"/>
    <mergeCell ref="A33:A37"/>
    <mergeCell ref="A38:A42"/>
    <mergeCell ref="B8:B12"/>
    <mergeCell ref="B13:B17"/>
    <mergeCell ref="B18:B22"/>
    <mergeCell ref="B23:B27"/>
    <mergeCell ref="B28:B32"/>
    <mergeCell ref="B33:B37"/>
    <mergeCell ref="B38:B42"/>
  </mergeCells>
  <printOptions horizontalCentered="true"/>
  <pageMargins left="0.629861111111111" right="0.472222222222222" top="0.472222222222222" bottom="0.275" header="0.236111111111111" footer="0"/>
  <pageSetup paperSize="9" scale="6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10"/>
  <sheetViews>
    <sheetView showZeros="0" workbookViewId="0">
      <selection activeCell="D13" sqref="D13"/>
    </sheetView>
  </sheetViews>
  <sheetFormatPr defaultColWidth="9.14285714285714" defaultRowHeight="14.25" customHeight="true" outlineLevelCol="5"/>
  <cols>
    <col min="1" max="1" width="32.1428571428571" customWidth="true"/>
    <col min="2" max="2" width="16.847619047619" customWidth="true"/>
    <col min="3" max="3" width="32.1428571428571" customWidth="true"/>
    <col min="4" max="6" width="28.5714285714286" customWidth="true"/>
  </cols>
  <sheetData>
    <row r="1" ht="15" customHeight="true" spans="1:6">
      <c r="A1" s="102">
        <v>1</v>
      </c>
      <c r="B1" s="103">
        <v>0</v>
      </c>
      <c r="C1" s="102">
        <v>1</v>
      </c>
      <c r="D1" s="104"/>
      <c r="E1" s="104"/>
      <c r="F1" s="48" t="s">
        <v>392</v>
      </c>
    </row>
    <row r="2" ht="32.25" customHeight="true" spans="1:6">
      <c r="A2" s="105" t="str">
        <f>"2025"&amp;"年部门政府性基金预算支出预算表"</f>
        <v>2025年部门政府性基金预算支出预算表</v>
      </c>
      <c r="B2" s="106" t="s">
        <v>393</v>
      </c>
      <c r="C2" s="107"/>
      <c r="D2" s="108"/>
      <c r="E2" s="108"/>
      <c r="F2" s="108"/>
    </row>
    <row r="3" ht="18.75" customHeight="true" spans="1:6">
      <c r="A3" s="5" t="str">
        <f>"单位名称："&amp;"中国共产党临沧市委员会老干部局"</f>
        <v>单位名称：中国共产党临沧市委员会老干部局</v>
      </c>
      <c r="B3" s="5" t="s">
        <v>394</v>
      </c>
      <c r="C3" s="102"/>
      <c r="D3" s="104"/>
      <c r="E3" s="104"/>
      <c r="F3" s="48" t="s">
        <v>1</v>
      </c>
    </row>
    <row r="4" ht="18.75" customHeight="true" spans="1:6">
      <c r="A4" s="69" t="s">
        <v>179</v>
      </c>
      <c r="B4" s="109" t="s">
        <v>74</v>
      </c>
      <c r="C4" s="110" t="s">
        <v>75</v>
      </c>
      <c r="D4" s="25" t="s">
        <v>395</v>
      </c>
      <c r="E4" s="25"/>
      <c r="F4" s="26"/>
    </row>
    <row r="5" ht="18.75" customHeight="true" spans="1:6">
      <c r="A5" s="111"/>
      <c r="B5" s="112"/>
      <c r="C5" s="97"/>
      <c r="D5" s="91" t="s">
        <v>56</v>
      </c>
      <c r="E5" s="91" t="s">
        <v>76</v>
      </c>
      <c r="F5" s="91" t="s">
        <v>77</v>
      </c>
    </row>
    <row r="6" ht="18.75" customHeight="true" spans="1:6">
      <c r="A6" s="111">
        <v>1</v>
      </c>
      <c r="B6" s="113" t="s">
        <v>160</v>
      </c>
      <c r="C6" s="97">
        <v>3</v>
      </c>
      <c r="D6" s="91">
        <v>4</v>
      </c>
      <c r="E6" s="91">
        <v>5</v>
      </c>
      <c r="F6" s="91">
        <v>6</v>
      </c>
    </row>
    <row r="7" ht="18.75" customHeight="true" spans="1:6">
      <c r="A7" s="114"/>
      <c r="B7" s="115"/>
      <c r="C7" s="115"/>
      <c r="D7" s="28"/>
      <c r="E7" s="28"/>
      <c r="F7" s="28"/>
    </row>
    <row r="8" ht="18.75" customHeight="true" spans="1:6">
      <c r="A8" s="114"/>
      <c r="B8" s="115"/>
      <c r="C8" s="115"/>
      <c r="D8" s="28"/>
      <c r="E8" s="28"/>
      <c r="F8" s="28"/>
    </row>
    <row r="9" ht="18.75" customHeight="true" spans="1:6">
      <c r="A9" s="116" t="s">
        <v>117</v>
      </c>
      <c r="B9" s="117" t="s">
        <v>117</v>
      </c>
      <c r="C9" s="118" t="s">
        <v>117</v>
      </c>
      <c r="D9" s="28"/>
      <c r="E9" s="28"/>
      <c r="F9" s="28"/>
    </row>
    <row r="10" ht="26" customHeight="true" spans="1:6">
      <c r="A10" s="35" t="s">
        <v>396</v>
      </c>
      <c r="B10" s="35"/>
      <c r="C10" s="35"/>
      <c r="D10" s="35"/>
      <c r="E10" s="35"/>
      <c r="F10" s="35"/>
    </row>
  </sheetData>
  <mergeCells count="8">
    <mergeCell ref="A2:F2"/>
    <mergeCell ref="A3:C3"/>
    <mergeCell ref="D4:F4"/>
    <mergeCell ref="A9:C9"/>
    <mergeCell ref="A10:F10"/>
    <mergeCell ref="A4:A5"/>
    <mergeCell ref="B4:B5"/>
    <mergeCell ref="C4:C5"/>
  </mergeCells>
  <printOptions horizontalCentered="true"/>
  <pageMargins left="0.39" right="0.39" top="0.58" bottom="0.58" header="0.5" footer="0.5"/>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Q11"/>
  <sheetViews>
    <sheetView showZeros="0" workbookViewId="0">
      <selection activeCell="C13" sqref="C13"/>
    </sheetView>
  </sheetViews>
  <sheetFormatPr defaultColWidth="9.14285714285714" defaultRowHeight="14.25" customHeight="true"/>
  <cols>
    <col min="1" max="1" width="39.1428571428571" customWidth="true"/>
    <col min="2" max="2" width="21.7142857142857" customWidth="true"/>
    <col min="3" max="3" width="35.2857142857143" customWidth="true"/>
    <col min="4" max="4" width="7.71428571428571" customWidth="true"/>
    <col min="5" max="5" width="10.2857142857143" customWidth="true"/>
    <col min="6" max="17" width="16.5714285714286" customWidth="true"/>
  </cols>
  <sheetData>
    <row r="1" ht="15" customHeight="true" spans="1:17">
      <c r="A1" s="36"/>
      <c r="B1" s="36"/>
      <c r="C1" s="36"/>
      <c r="D1" s="36"/>
      <c r="E1" s="36"/>
      <c r="F1" s="36"/>
      <c r="G1" s="36"/>
      <c r="H1" s="36"/>
      <c r="I1" s="36"/>
      <c r="J1" s="36"/>
      <c r="O1" s="41"/>
      <c r="P1" s="41"/>
      <c r="Q1" s="48" t="s">
        <v>397</v>
      </c>
    </row>
    <row r="2" ht="35.25" customHeight="true" spans="1:17">
      <c r="A2" s="60" t="str">
        <f>"2025"&amp;"年部门政府采购预算表"</f>
        <v>2025年部门政府采购预算表</v>
      </c>
      <c r="B2" s="4"/>
      <c r="C2" s="4"/>
      <c r="D2" s="4"/>
      <c r="E2" s="4"/>
      <c r="F2" s="4"/>
      <c r="G2" s="4"/>
      <c r="H2" s="4"/>
      <c r="I2" s="4"/>
      <c r="J2" s="4"/>
      <c r="K2" s="54"/>
      <c r="L2" s="4"/>
      <c r="M2" s="4"/>
      <c r="N2" s="4"/>
      <c r="O2" s="54"/>
      <c r="P2" s="54"/>
      <c r="Q2" s="4"/>
    </row>
    <row r="3" ht="18.75" customHeight="true" spans="1:17">
      <c r="A3" s="44" t="str">
        <f>"单位名称："&amp;"中国共产党临沧市委员会老干部局"</f>
        <v>单位名称：中国共产党临沧市委员会老干部局</v>
      </c>
      <c r="B3" s="90"/>
      <c r="C3" s="90"/>
      <c r="D3" s="90"/>
      <c r="E3" s="90"/>
      <c r="F3" s="90"/>
      <c r="G3" s="90"/>
      <c r="H3" s="90"/>
      <c r="I3" s="90"/>
      <c r="J3" s="90"/>
      <c r="O3" s="67"/>
      <c r="P3" s="67"/>
      <c r="Q3" s="48" t="s">
        <v>166</v>
      </c>
    </row>
    <row r="4" ht="18.75" customHeight="true" spans="1:17">
      <c r="A4" s="8" t="s">
        <v>398</v>
      </c>
      <c r="B4" s="73" t="s">
        <v>399</v>
      </c>
      <c r="C4" s="73" t="s">
        <v>400</v>
      </c>
      <c r="D4" s="73" t="s">
        <v>401</v>
      </c>
      <c r="E4" s="73" t="s">
        <v>402</v>
      </c>
      <c r="F4" s="73" t="s">
        <v>403</v>
      </c>
      <c r="G4" s="51" t="s">
        <v>186</v>
      </c>
      <c r="H4" s="51"/>
      <c r="I4" s="51"/>
      <c r="J4" s="51"/>
      <c r="K4" s="82"/>
      <c r="L4" s="51"/>
      <c r="M4" s="51"/>
      <c r="N4" s="51"/>
      <c r="O4" s="68"/>
      <c r="P4" s="82"/>
      <c r="Q4" s="52"/>
    </row>
    <row r="5" ht="18.75" customHeight="true" spans="1:17">
      <c r="A5" s="10"/>
      <c r="B5" s="75"/>
      <c r="C5" s="75"/>
      <c r="D5" s="75"/>
      <c r="E5" s="75"/>
      <c r="F5" s="75"/>
      <c r="G5" s="75" t="s">
        <v>56</v>
      </c>
      <c r="H5" s="75" t="s">
        <v>59</v>
      </c>
      <c r="I5" s="75" t="s">
        <v>404</v>
      </c>
      <c r="J5" s="75" t="s">
        <v>405</v>
      </c>
      <c r="K5" s="76" t="s">
        <v>406</v>
      </c>
      <c r="L5" s="83" t="s">
        <v>79</v>
      </c>
      <c r="M5" s="83"/>
      <c r="N5" s="83"/>
      <c r="O5" s="84"/>
      <c r="P5" s="88"/>
      <c r="Q5" s="89"/>
    </row>
    <row r="6" ht="30" customHeight="true" spans="1:17">
      <c r="A6" s="12"/>
      <c r="B6" s="89"/>
      <c r="C6" s="89"/>
      <c r="D6" s="89"/>
      <c r="E6" s="89"/>
      <c r="F6" s="89"/>
      <c r="G6" s="89"/>
      <c r="H6" s="89" t="s">
        <v>58</v>
      </c>
      <c r="I6" s="89"/>
      <c r="J6" s="89"/>
      <c r="K6" s="100"/>
      <c r="L6" s="89" t="s">
        <v>58</v>
      </c>
      <c r="M6" s="89" t="s">
        <v>65</v>
      </c>
      <c r="N6" s="89" t="s">
        <v>194</v>
      </c>
      <c r="O6" s="101" t="s">
        <v>67</v>
      </c>
      <c r="P6" s="100" t="s">
        <v>68</v>
      </c>
      <c r="Q6" s="89" t="s">
        <v>69</v>
      </c>
    </row>
    <row r="7" ht="18.75" customHeight="true" spans="1:17">
      <c r="A7" s="39">
        <v>1</v>
      </c>
      <c r="B7" s="91">
        <v>2</v>
      </c>
      <c r="C7" s="91">
        <v>3</v>
      </c>
      <c r="D7" s="91">
        <v>4</v>
      </c>
      <c r="E7" s="91">
        <v>5</v>
      </c>
      <c r="F7" s="91">
        <v>6</v>
      </c>
      <c r="G7" s="97">
        <v>7</v>
      </c>
      <c r="H7" s="97">
        <v>8</v>
      </c>
      <c r="I7" s="97">
        <v>9</v>
      </c>
      <c r="J7" s="97">
        <v>10</v>
      </c>
      <c r="K7" s="97">
        <v>11</v>
      </c>
      <c r="L7" s="97">
        <v>12</v>
      </c>
      <c r="M7" s="97">
        <v>13</v>
      </c>
      <c r="N7" s="97">
        <v>14</v>
      </c>
      <c r="O7" s="97">
        <v>15</v>
      </c>
      <c r="P7" s="97">
        <v>16</v>
      </c>
      <c r="Q7" s="97">
        <v>17</v>
      </c>
    </row>
    <row r="8" ht="18.75" customHeight="true" spans="1:17">
      <c r="A8" s="92"/>
      <c r="B8" s="93"/>
      <c r="C8" s="93"/>
      <c r="D8" s="93"/>
      <c r="E8" s="98"/>
      <c r="F8" s="28"/>
      <c r="G8" s="28"/>
      <c r="H8" s="28"/>
      <c r="I8" s="28"/>
      <c r="J8" s="28"/>
      <c r="K8" s="28"/>
      <c r="L8" s="28"/>
      <c r="M8" s="28"/>
      <c r="N8" s="28"/>
      <c r="O8" s="28"/>
      <c r="P8" s="28"/>
      <c r="Q8" s="28"/>
    </row>
    <row r="9" ht="18.75" customHeight="true" spans="1:17">
      <c r="A9" s="92"/>
      <c r="B9" s="93"/>
      <c r="C9" s="93"/>
      <c r="D9" s="93"/>
      <c r="E9" s="99"/>
      <c r="F9" s="28"/>
      <c r="G9" s="28"/>
      <c r="H9" s="28"/>
      <c r="I9" s="28"/>
      <c r="J9" s="28"/>
      <c r="K9" s="28"/>
      <c r="L9" s="28"/>
      <c r="M9" s="28"/>
      <c r="N9" s="28"/>
      <c r="O9" s="28"/>
      <c r="P9" s="28"/>
      <c r="Q9" s="28"/>
    </row>
    <row r="10" ht="18.75" customHeight="true" spans="1:17">
      <c r="A10" s="94" t="s">
        <v>117</v>
      </c>
      <c r="B10" s="95"/>
      <c r="C10" s="95"/>
      <c r="D10" s="95"/>
      <c r="E10" s="98"/>
      <c r="F10" s="28"/>
      <c r="G10" s="28"/>
      <c r="H10" s="28"/>
      <c r="I10" s="28"/>
      <c r="J10" s="28"/>
      <c r="K10" s="28"/>
      <c r="L10" s="28"/>
      <c r="M10" s="28"/>
      <c r="N10" s="28"/>
      <c r="O10" s="28"/>
      <c r="P10" s="28"/>
      <c r="Q10" s="28"/>
    </row>
    <row r="11" ht="24" customHeight="true" spans="1:17">
      <c r="A11" s="96" t="s">
        <v>407</v>
      </c>
      <c r="B11" s="96"/>
      <c r="C11" s="96"/>
      <c r="D11" s="96"/>
      <c r="E11" s="96"/>
      <c r="F11" s="96"/>
      <c r="G11" s="96"/>
      <c r="H11" s="96"/>
      <c r="I11" s="96"/>
      <c r="J11" s="96"/>
      <c r="K11" s="96"/>
      <c r="L11" s="96"/>
      <c r="M11" s="96"/>
      <c r="N11" s="96"/>
      <c r="O11" s="96"/>
      <c r="P11" s="96"/>
      <c r="Q11" s="96"/>
    </row>
  </sheetData>
  <mergeCells count="17">
    <mergeCell ref="A2:Q2"/>
    <mergeCell ref="A3:F3"/>
    <mergeCell ref="G4:Q4"/>
    <mergeCell ref="L5:Q5"/>
    <mergeCell ref="A10:E10"/>
    <mergeCell ref="A11:Q11"/>
    <mergeCell ref="A4:A6"/>
    <mergeCell ref="B4:B6"/>
    <mergeCell ref="C4:C6"/>
    <mergeCell ref="D4:D6"/>
    <mergeCell ref="E4:E6"/>
    <mergeCell ref="F4:F6"/>
    <mergeCell ref="G5:G6"/>
    <mergeCell ref="H5:H6"/>
    <mergeCell ref="I5:I6"/>
    <mergeCell ref="J5:J6"/>
    <mergeCell ref="K5:K6"/>
  </mergeCells>
  <printOptions horizontalCentered="true"/>
  <pageMargins left="1" right="1" top="0.75" bottom="0.75" header="0" footer="0"/>
  <pageSetup paperSize="9" scale="4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N11"/>
  <sheetViews>
    <sheetView showZeros="0" workbookViewId="0">
      <selection activeCell="D19" sqref="D19"/>
    </sheetView>
  </sheetViews>
  <sheetFormatPr defaultColWidth="9.14285714285714" defaultRowHeight="14.25" customHeight="true"/>
  <cols>
    <col min="1" max="1" width="31.4190476190476" customWidth="true"/>
    <col min="2" max="3" width="21.847619047619" customWidth="true"/>
    <col min="4" max="14" width="19" customWidth="true"/>
  </cols>
  <sheetData>
    <row r="1" ht="15" customHeight="true" spans="1:14">
      <c r="A1" s="66"/>
      <c r="B1" s="66"/>
      <c r="C1" s="70"/>
      <c r="D1" s="66"/>
      <c r="E1" s="66"/>
      <c r="F1" s="66"/>
      <c r="G1" s="66"/>
      <c r="H1" s="80"/>
      <c r="I1" s="66"/>
      <c r="J1" s="66"/>
      <c r="K1" s="66"/>
      <c r="L1" s="41"/>
      <c r="M1" s="85"/>
      <c r="N1" s="86" t="s">
        <v>408</v>
      </c>
    </row>
    <row r="2" ht="34.5" customHeight="true" spans="1:14">
      <c r="A2" s="43" t="str">
        <f>"2025"&amp;"年部门政府购买服务预算表"</f>
        <v>2025年部门政府购买服务预算表</v>
      </c>
      <c r="B2" s="71"/>
      <c r="C2" s="54"/>
      <c r="D2" s="71"/>
      <c r="E2" s="71"/>
      <c r="F2" s="71"/>
      <c r="G2" s="71"/>
      <c r="H2" s="81"/>
      <c r="I2" s="71"/>
      <c r="J2" s="71"/>
      <c r="K2" s="71"/>
      <c r="L2" s="54"/>
      <c r="M2" s="81"/>
      <c r="N2" s="71"/>
    </row>
    <row r="3" ht="18.75" customHeight="true" spans="1:14">
      <c r="A3" s="61" t="str">
        <f>"单位名称："&amp;"中国共产党临沧市委员会老干部局"</f>
        <v>单位名称：中国共产党临沧市委员会老干部局</v>
      </c>
      <c r="B3" s="62"/>
      <c r="C3" s="72"/>
      <c r="D3" s="62"/>
      <c r="E3" s="62"/>
      <c r="F3" s="62"/>
      <c r="G3" s="62"/>
      <c r="H3" s="80"/>
      <c r="I3" s="66"/>
      <c r="J3" s="66"/>
      <c r="K3" s="66"/>
      <c r="L3" s="67"/>
      <c r="M3" s="87"/>
      <c r="N3" s="86" t="s">
        <v>166</v>
      </c>
    </row>
    <row r="4" ht="18.75" customHeight="true" spans="1:14">
      <c r="A4" s="8" t="s">
        <v>398</v>
      </c>
      <c r="B4" s="73" t="s">
        <v>409</v>
      </c>
      <c r="C4" s="74" t="s">
        <v>410</v>
      </c>
      <c r="D4" s="51" t="s">
        <v>186</v>
      </c>
      <c r="E4" s="51"/>
      <c r="F4" s="51"/>
      <c r="G4" s="51"/>
      <c r="H4" s="82"/>
      <c r="I4" s="51"/>
      <c r="J4" s="51"/>
      <c r="K4" s="51"/>
      <c r="L4" s="68"/>
      <c r="M4" s="82"/>
      <c r="N4" s="52"/>
    </row>
    <row r="5" ht="18.75" customHeight="true" spans="1:14">
      <c r="A5" s="10"/>
      <c r="B5" s="75"/>
      <c r="C5" s="76"/>
      <c r="D5" s="75" t="s">
        <v>56</v>
      </c>
      <c r="E5" s="75" t="s">
        <v>59</v>
      </c>
      <c r="F5" s="75" t="s">
        <v>404</v>
      </c>
      <c r="G5" s="75" t="s">
        <v>405</v>
      </c>
      <c r="H5" s="76" t="s">
        <v>406</v>
      </c>
      <c r="I5" s="83" t="s">
        <v>79</v>
      </c>
      <c r="J5" s="83"/>
      <c r="K5" s="83"/>
      <c r="L5" s="84"/>
      <c r="M5" s="88"/>
      <c r="N5" s="89"/>
    </row>
    <row r="6" ht="26.25" customHeight="true" spans="1:14">
      <c r="A6" s="10"/>
      <c r="B6" s="75"/>
      <c r="C6" s="76"/>
      <c r="D6" s="75"/>
      <c r="E6" s="75"/>
      <c r="F6" s="75"/>
      <c r="G6" s="75"/>
      <c r="H6" s="76"/>
      <c r="I6" s="75" t="s">
        <v>58</v>
      </c>
      <c r="J6" s="75" t="s">
        <v>65</v>
      </c>
      <c r="K6" s="75" t="s">
        <v>194</v>
      </c>
      <c r="L6" s="7" t="s">
        <v>67</v>
      </c>
      <c r="M6" s="76" t="s">
        <v>68</v>
      </c>
      <c r="N6" s="75" t="s">
        <v>69</v>
      </c>
    </row>
    <row r="7" ht="18.75" customHeight="true" spans="1:14">
      <c r="A7" s="77">
        <v>1</v>
      </c>
      <c r="B7" s="77">
        <v>2</v>
      </c>
      <c r="C7" s="77">
        <v>3</v>
      </c>
      <c r="D7" s="77">
        <v>4</v>
      </c>
      <c r="E7" s="77">
        <v>5</v>
      </c>
      <c r="F7" s="77">
        <v>6</v>
      </c>
      <c r="G7" s="77">
        <v>7</v>
      </c>
      <c r="H7" s="77">
        <v>8</v>
      </c>
      <c r="I7" s="77">
        <v>9</v>
      </c>
      <c r="J7" s="77">
        <v>10</v>
      </c>
      <c r="K7" s="77">
        <v>11</v>
      </c>
      <c r="L7" s="77">
        <v>12</v>
      </c>
      <c r="M7" s="77">
        <v>13</v>
      </c>
      <c r="N7" s="77">
        <v>14</v>
      </c>
    </row>
    <row r="8" ht="18.75" customHeight="true" spans="1:14">
      <c r="A8" s="31"/>
      <c r="B8" s="31"/>
      <c r="C8" s="32"/>
      <c r="D8" s="40"/>
      <c r="E8" s="40"/>
      <c r="F8" s="40"/>
      <c r="G8" s="40"/>
      <c r="H8" s="40"/>
      <c r="I8" s="40"/>
      <c r="J8" s="40"/>
      <c r="K8" s="40"/>
      <c r="L8" s="40"/>
      <c r="M8" s="40"/>
      <c r="N8" s="40"/>
    </row>
    <row r="9" ht="18.75" customHeight="true" spans="1:14">
      <c r="A9" s="31"/>
      <c r="B9" s="31"/>
      <c r="C9" s="32"/>
      <c r="D9" s="40"/>
      <c r="E9" s="40"/>
      <c r="F9" s="40"/>
      <c r="G9" s="40"/>
      <c r="H9" s="40"/>
      <c r="I9" s="40"/>
      <c r="J9" s="40"/>
      <c r="K9" s="40"/>
      <c r="L9" s="40"/>
      <c r="M9" s="40"/>
      <c r="N9" s="40"/>
    </row>
    <row r="10" ht="18.75" customHeight="true" spans="1:14">
      <c r="A10" s="78" t="s">
        <v>117</v>
      </c>
      <c r="B10" s="34"/>
      <c r="C10" s="79"/>
      <c r="D10" s="40"/>
      <c r="E10" s="40"/>
      <c r="F10" s="40"/>
      <c r="G10" s="40"/>
      <c r="H10" s="40"/>
      <c r="I10" s="40"/>
      <c r="J10" s="40"/>
      <c r="K10" s="40"/>
      <c r="L10" s="40"/>
      <c r="M10" s="40"/>
      <c r="N10" s="40"/>
    </row>
    <row r="11" ht="27" customHeight="true" spans="1:14">
      <c r="A11" s="35" t="s">
        <v>407</v>
      </c>
      <c r="B11" s="35"/>
      <c r="C11" s="35"/>
      <c r="D11" s="35"/>
      <c r="E11" s="35"/>
      <c r="F11" s="35"/>
      <c r="G11" s="35"/>
      <c r="H11" s="35"/>
      <c r="I11" s="35"/>
      <c r="J11" s="35"/>
      <c r="K11" s="35"/>
      <c r="L11" s="35"/>
      <c r="M11" s="35"/>
      <c r="N11" s="35"/>
    </row>
  </sheetData>
  <mergeCells count="14">
    <mergeCell ref="A2:N2"/>
    <mergeCell ref="A3:C3"/>
    <mergeCell ref="D4:N4"/>
    <mergeCell ref="I5:N5"/>
    <mergeCell ref="A10:C10"/>
    <mergeCell ref="A11:N11"/>
    <mergeCell ref="A4:A6"/>
    <mergeCell ref="B4:B6"/>
    <mergeCell ref="C4:C6"/>
    <mergeCell ref="D5:D6"/>
    <mergeCell ref="E5:E6"/>
    <mergeCell ref="F5:F6"/>
    <mergeCell ref="G5:G6"/>
    <mergeCell ref="H5:H6"/>
  </mergeCells>
  <printOptions horizontalCentered="true"/>
  <pageMargins left="1" right="1" top="0.75" bottom="0.75" header="0" footer="0"/>
  <pageSetup paperSize="9" scale="4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N9"/>
  <sheetViews>
    <sheetView showZeros="0" workbookViewId="0">
      <selection activeCell="C18" sqref="C18"/>
    </sheetView>
  </sheetViews>
  <sheetFormatPr defaultColWidth="9.14285714285714" defaultRowHeight="14.25" customHeight="true"/>
  <cols>
    <col min="1" max="1" width="37.7142857142857" customWidth="true"/>
    <col min="2" max="4" width="17.5714285714286" customWidth="true"/>
    <col min="5" max="14" width="15.7142857142857" customWidth="true"/>
  </cols>
  <sheetData>
    <row r="1" ht="15" customHeight="true" spans="1:14">
      <c r="A1" s="36"/>
      <c r="B1" s="36"/>
      <c r="C1" s="36"/>
      <c r="D1" s="59"/>
      <c r="L1" s="41"/>
      <c r="M1" s="41"/>
      <c r="N1" s="41" t="s">
        <v>411</v>
      </c>
    </row>
    <row r="2" ht="27.75" customHeight="true" spans="1:14">
      <c r="A2" s="60" t="str">
        <f>"2025"&amp;"年市对下转移支付预算表"</f>
        <v>2025年市对下转移支付预算表</v>
      </c>
      <c r="B2" s="4"/>
      <c r="C2" s="4"/>
      <c r="D2" s="4"/>
      <c r="E2" s="4"/>
      <c r="F2" s="4"/>
      <c r="G2" s="4"/>
      <c r="H2" s="4"/>
      <c r="I2" s="4"/>
      <c r="J2" s="4"/>
      <c r="K2" s="4"/>
      <c r="L2" s="54"/>
      <c r="M2" s="54"/>
      <c r="N2" s="4"/>
    </row>
    <row r="3" ht="18.75" customHeight="true" spans="1:14">
      <c r="A3" s="61" t="str">
        <f>"单位名称："&amp;"中国共产党临沧市委员会老干部局"</f>
        <v>单位名称：中国共产党临沧市委员会老干部局</v>
      </c>
      <c r="B3" s="62"/>
      <c r="C3" s="62"/>
      <c r="D3" s="63"/>
      <c r="E3" s="66"/>
      <c r="F3" s="66"/>
      <c r="G3" s="66"/>
      <c r="H3" s="66"/>
      <c r="I3" s="66"/>
      <c r="L3" s="67"/>
      <c r="M3" s="67"/>
      <c r="N3" s="41" t="s">
        <v>166</v>
      </c>
    </row>
    <row r="4" ht="18.75" customHeight="true" spans="1:14">
      <c r="A4" s="37" t="s">
        <v>412</v>
      </c>
      <c r="B4" s="24" t="s">
        <v>186</v>
      </c>
      <c r="C4" s="25"/>
      <c r="D4" s="25"/>
      <c r="E4" s="24" t="s">
        <v>413</v>
      </c>
      <c r="F4" s="25"/>
      <c r="G4" s="25"/>
      <c r="H4" s="25"/>
      <c r="I4" s="25"/>
      <c r="J4" s="25"/>
      <c r="K4" s="25"/>
      <c r="L4" s="68"/>
      <c r="M4" s="68"/>
      <c r="N4" s="26"/>
    </row>
    <row r="5" ht="18.75" customHeight="true" spans="1:14">
      <c r="A5" s="38"/>
      <c r="B5" s="38" t="s">
        <v>56</v>
      </c>
      <c r="C5" s="8" t="s">
        <v>59</v>
      </c>
      <c r="D5" s="64" t="s">
        <v>414</v>
      </c>
      <c r="E5" s="37" t="s">
        <v>415</v>
      </c>
      <c r="F5" s="37" t="s">
        <v>416</v>
      </c>
      <c r="G5" s="37" t="s">
        <v>417</v>
      </c>
      <c r="H5" s="37" t="s">
        <v>418</v>
      </c>
      <c r="I5" s="37" t="s">
        <v>419</v>
      </c>
      <c r="J5" s="37" t="s">
        <v>420</v>
      </c>
      <c r="K5" s="37" t="s">
        <v>421</v>
      </c>
      <c r="L5" s="69" t="s">
        <v>422</v>
      </c>
      <c r="M5" s="69" t="s">
        <v>423</v>
      </c>
      <c r="N5" s="69" t="s">
        <v>424</v>
      </c>
    </row>
    <row r="6" ht="18.75" customHeight="true" spans="1:14">
      <c r="A6" s="65">
        <v>1</v>
      </c>
      <c r="B6" s="65">
        <v>2</v>
      </c>
      <c r="C6" s="65">
        <v>3</v>
      </c>
      <c r="D6" s="65">
        <v>4</v>
      </c>
      <c r="E6" s="65">
        <v>5</v>
      </c>
      <c r="F6" s="65">
        <v>6</v>
      </c>
      <c r="G6" s="65">
        <v>7</v>
      </c>
      <c r="H6" s="65">
        <v>8</v>
      </c>
      <c r="I6" s="65">
        <v>9</v>
      </c>
      <c r="J6" s="65">
        <v>10</v>
      </c>
      <c r="K6" s="65">
        <v>11</v>
      </c>
      <c r="L6" s="56">
        <v>12</v>
      </c>
      <c r="M6" s="56">
        <v>13</v>
      </c>
      <c r="N6" s="56">
        <v>14</v>
      </c>
    </row>
    <row r="7" ht="18.75" customHeight="true" spans="1:14">
      <c r="A7" s="31"/>
      <c r="B7" s="40"/>
      <c r="C7" s="40"/>
      <c r="D7" s="40"/>
      <c r="E7" s="40"/>
      <c r="F7" s="40"/>
      <c r="G7" s="40"/>
      <c r="H7" s="40"/>
      <c r="I7" s="40"/>
      <c r="J7" s="40"/>
      <c r="K7" s="40"/>
      <c r="L7" s="40"/>
      <c r="M7" s="40"/>
      <c r="N7" s="40"/>
    </row>
    <row r="8" ht="18.75" customHeight="true" spans="1:14">
      <c r="A8" s="31"/>
      <c r="B8" s="40"/>
      <c r="C8" s="40"/>
      <c r="D8" s="40"/>
      <c r="E8" s="40"/>
      <c r="F8" s="40"/>
      <c r="G8" s="40"/>
      <c r="H8" s="40"/>
      <c r="I8" s="40"/>
      <c r="J8" s="40"/>
      <c r="K8" s="40"/>
      <c r="L8" s="40"/>
      <c r="M8" s="40"/>
      <c r="N8" s="40"/>
    </row>
    <row r="9" ht="20" customHeight="true" spans="1:14">
      <c r="A9" s="35" t="s">
        <v>425</v>
      </c>
      <c r="B9" s="35"/>
      <c r="C9" s="35"/>
      <c r="D9" s="35"/>
      <c r="E9" s="35"/>
      <c r="F9" s="35"/>
      <c r="G9" s="35"/>
      <c r="H9" s="35"/>
      <c r="I9" s="35"/>
      <c r="J9" s="35"/>
      <c r="K9" s="35"/>
      <c r="L9" s="35"/>
      <c r="M9" s="35"/>
      <c r="N9" s="35"/>
    </row>
  </sheetData>
  <mergeCells count="6">
    <mergeCell ref="A2:N2"/>
    <mergeCell ref="A3:I3"/>
    <mergeCell ref="B4:D4"/>
    <mergeCell ref="E4:N4"/>
    <mergeCell ref="A9:N9"/>
    <mergeCell ref="A4:A5"/>
  </mergeCells>
  <printOptions horizontalCentered="true"/>
  <pageMargins left="1" right="1" top="0.75" bottom="0.75" header="0" footer="0"/>
  <pageSetup paperSize="9" scale="5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8"/>
  <sheetViews>
    <sheetView showZeros="0" workbookViewId="0">
      <selection activeCell="H20" sqref="H20"/>
    </sheetView>
  </sheetViews>
  <sheetFormatPr defaultColWidth="9.14285714285714" defaultRowHeight="12" customHeight="true" outlineLevelRow="7"/>
  <cols>
    <col min="1" max="1" width="34.2857142857143" customWidth="true"/>
    <col min="2" max="2" width="29" customWidth="true"/>
    <col min="3" max="5" width="23.5714285714286" customWidth="true"/>
    <col min="6" max="6" width="11.2857142857143" customWidth="true"/>
    <col min="7" max="7" width="25.1428571428571" customWidth="true"/>
    <col min="8" max="8" width="15.5714285714286" customWidth="true"/>
    <col min="9" max="9" width="13.4190476190476" customWidth="true"/>
    <col min="10" max="10" width="18.847619047619" customWidth="true"/>
  </cols>
  <sheetData>
    <row r="1" ht="15" customHeight="true" spans="10:10">
      <c r="J1" s="41" t="s">
        <v>426</v>
      </c>
    </row>
    <row r="2" ht="36" customHeight="true" spans="1:10">
      <c r="A2" s="3" t="str">
        <f>"2025"&amp;"年市对下转移支付绩效目标表"</f>
        <v>2025年市对下转移支付绩效目标表</v>
      </c>
      <c r="B2" s="4"/>
      <c r="C2" s="4"/>
      <c r="D2" s="4"/>
      <c r="E2" s="4"/>
      <c r="F2" s="54"/>
      <c r="G2" s="4"/>
      <c r="H2" s="54"/>
      <c r="I2" s="54"/>
      <c r="J2" s="4"/>
    </row>
    <row r="3" ht="18.75" customHeight="true" spans="1:8">
      <c r="A3" s="5" t="str">
        <f>"单位名称："&amp;"中国共产党临沧市委员会老干部局"</f>
        <v>单位名称：中国共产党临沧市委员会老干部局</v>
      </c>
      <c r="B3" s="21"/>
      <c r="C3" s="21"/>
      <c r="D3" s="21"/>
      <c r="E3" s="21"/>
      <c r="F3" s="55"/>
      <c r="G3" s="21"/>
      <c r="H3" s="55"/>
    </row>
    <row r="4" ht="18.75" customHeight="true" spans="1:10">
      <c r="A4" s="45" t="s">
        <v>285</v>
      </c>
      <c r="B4" s="45" t="s">
        <v>286</v>
      </c>
      <c r="C4" s="45" t="s">
        <v>287</v>
      </c>
      <c r="D4" s="45" t="s">
        <v>288</v>
      </c>
      <c r="E4" s="45" t="s">
        <v>289</v>
      </c>
      <c r="F4" s="56" t="s">
        <v>290</v>
      </c>
      <c r="G4" s="45" t="s">
        <v>291</v>
      </c>
      <c r="H4" s="56" t="s">
        <v>292</v>
      </c>
      <c r="I4" s="56" t="s">
        <v>293</v>
      </c>
      <c r="J4" s="45" t="s">
        <v>294</v>
      </c>
    </row>
    <row r="5" ht="18.75" customHeight="true" spans="1:10">
      <c r="A5" s="45">
        <v>1</v>
      </c>
      <c r="B5" s="45">
        <v>2</v>
      </c>
      <c r="C5" s="45">
        <v>3</v>
      </c>
      <c r="D5" s="45">
        <v>4</v>
      </c>
      <c r="E5" s="45">
        <v>5</v>
      </c>
      <c r="F5" s="56">
        <v>6</v>
      </c>
      <c r="G5" s="45">
        <v>7</v>
      </c>
      <c r="H5" s="56">
        <v>8</v>
      </c>
      <c r="I5" s="56">
        <v>9</v>
      </c>
      <c r="J5" s="45">
        <v>10</v>
      </c>
    </row>
    <row r="6" ht="18.75" customHeight="true" spans="1:10">
      <c r="A6" s="32"/>
      <c r="B6" s="46"/>
      <c r="C6" s="46"/>
      <c r="D6" s="46"/>
      <c r="E6" s="57"/>
      <c r="F6" s="58"/>
      <c r="G6" s="57"/>
      <c r="H6" s="58"/>
      <c r="I6" s="58"/>
      <c r="J6" s="57"/>
    </row>
    <row r="7" ht="18.75" customHeight="true" spans="1:10">
      <c r="A7" s="32"/>
      <c r="B7" s="32"/>
      <c r="C7" s="32"/>
      <c r="D7" s="32"/>
      <c r="E7" s="32"/>
      <c r="F7" s="47"/>
      <c r="G7" s="32"/>
      <c r="H7" s="32"/>
      <c r="I7" s="32"/>
      <c r="J7" s="32"/>
    </row>
    <row r="8" ht="28" customHeight="true" spans="1:10">
      <c r="A8" s="35" t="s">
        <v>427</v>
      </c>
      <c r="B8" s="35"/>
      <c r="C8" s="35"/>
      <c r="D8" s="35"/>
      <c r="E8" s="35"/>
      <c r="F8" s="35"/>
      <c r="G8" s="35"/>
      <c r="H8" s="35"/>
      <c r="I8" s="35"/>
      <c r="J8" s="35"/>
    </row>
  </sheetData>
  <mergeCells count="3">
    <mergeCell ref="A2:J2"/>
    <mergeCell ref="A3:H3"/>
    <mergeCell ref="A8:J8"/>
  </mergeCells>
  <printOptions horizontalCentered="true"/>
  <pageMargins left="1" right="1" top="0.75" bottom="0.75" header="0" footer="0"/>
  <pageSetup paperSize="9" scale="6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H9"/>
  <sheetViews>
    <sheetView showZeros="0" workbookViewId="0">
      <selection activeCell="E27" sqref="E27"/>
    </sheetView>
  </sheetViews>
  <sheetFormatPr defaultColWidth="9.14285714285714" defaultRowHeight="12" customHeight="true" outlineLevelCol="7"/>
  <cols>
    <col min="1" max="1" width="29" customWidth="true"/>
    <col min="2" max="2" width="18.7142857142857" customWidth="true"/>
    <col min="3" max="3" width="24.847619047619" customWidth="true"/>
    <col min="4" max="4" width="23.5714285714286" customWidth="true"/>
    <col min="5" max="5" width="17.847619047619" customWidth="true"/>
    <col min="6" max="6" width="23.5714285714286" customWidth="true"/>
    <col min="7" max="7" width="25.1428571428571" customWidth="true"/>
    <col min="8" max="8" width="18.847619047619" customWidth="true"/>
  </cols>
  <sheetData>
    <row r="1" ht="15" customHeight="true" spans="1:8">
      <c r="A1" s="1"/>
      <c r="B1" s="1"/>
      <c r="C1" s="1"/>
      <c r="D1" s="1"/>
      <c r="E1" s="1"/>
      <c r="F1" s="1"/>
      <c r="G1" s="1"/>
      <c r="H1" s="48" t="s">
        <v>428</v>
      </c>
    </row>
    <row r="2" ht="34.5" customHeight="true" spans="1:8">
      <c r="A2" s="43" t="str">
        <f>"2025"&amp;"年新增资产配置表"</f>
        <v>2025年新增资产配置表</v>
      </c>
      <c r="B2" s="4"/>
      <c r="C2" s="4"/>
      <c r="D2" s="4"/>
      <c r="E2" s="4"/>
      <c r="F2" s="4"/>
      <c r="G2" s="4"/>
      <c r="H2" s="4"/>
    </row>
    <row r="3" ht="18.75" customHeight="true" spans="1:8">
      <c r="A3" s="44" t="str">
        <f>"单位名称："&amp;"中国共产党临沧市委员会老干部局"</f>
        <v>单位名称：中国共产党临沧市委员会老干部局</v>
      </c>
      <c r="B3" s="6"/>
      <c r="C3" s="21"/>
      <c r="H3" s="49" t="s">
        <v>166</v>
      </c>
    </row>
    <row r="4" ht="18.75" customHeight="true" spans="1:8">
      <c r="A4" s="8" t="s">
        <v>179</v>
      </c>
      <c r="B4" s="8" t="s">
        <v>429</v>
      </c>
      <c r="C4" s="8" t="s">
        <v>430</v>
      </c>
      <c r="D4" s="8" t="s">
        <v>431</v>
      </c>
      <c r="E4" s="8" t="s">
        <v>432</v>
      </c>
      <c r="F4" s="50" t="s">
        <v>433</v>
      </c>
      <c r="G4" s="51"/>
      <c r="H4" s="52"/>
    </row>
    <row r="5" ht="18.75" customHeight="true" spans="1:8">
      <c r="A5" s="10"/>
      <c r="B5" s="10"/>
      <c r="C5" s="10"/>
      <c r="D5" s="10"/>
      <c r="E5" s="10"/>
      <c r="F5" s="8" t="s">
        <v>402</v>
      </c>
      <c r="G5" s="8" t="s">
        <v>434</v>
      </c>
      <c r="H5" s="8" t="s">
        <v>435</v>
      </c>
    </row>
    <row r="6" ht="18.75" customHeight="true" spans="1:8">
      <c r="A6" s="45">
        <v>1</v>
      </c>
      <c r="B6" s="45">
        <v>2</v>
      </c>
      <c r="C6" s="45">
        <v>3</v>
      </c>
      <c r="D6" s="45">
        <v>4</v>
      </c>
      <c r="E6" s="45">
        <v>5</v>
      </c>
      <c r="F6" s="45">
        <v>6</v>
      </c>
      <c r="G6" s="45">
        <v>7</v>
      </c>
      <c r="H6" s="45">
        <v>8</v>
      </c>
    </row>
    <row r="7" ht="18.75" customHeight="true" spans="1:8">
      <c r="A7" s="46"/>
      <c r="B7" s="46"/>
      <c r="C7" s="31"/>
      <c r="D7" s="31"/>
      <c r="E7" s="31"/>
      <c r="F7" s="53"/>
      <c r="G7" s="40"/>
      <c r="H7" s="40"/>
    </row>
    <row r="8" ht="18.75" customHeight="true" spans="1:8">
      <c r="A8" s="47" t="s">
        <v>56</v>
      </c>
      <c r="B8" s="47"/>
      <c r="C8" s="47"/>
      <c r="D8" s="47"/>
      <c r="E8" s="47"/>
      <c r="F8" s="53"/>
      <c r="G8" s="40"/>
      <c r="H8" s="40"/>
    </row>
    <row r="9" ht="30" customHeight="true" spans="1:8">
      <c r="A9" s="35" t="s">
        <v>436</v>
      </c>
      <c r="B9" s="35"/>
      <c r="C9" s="35"/>
      <c r="D9" s="35"/>
      <c r="E9" s="35"/>
      <c r="F9" s="35"/>
      <c r="G9" s="35"/>
      <c r="H9" s="35"/>
    </row>
  </sheetData>
  <mergeCells count="10">
    <mergeCell ref="A2:H2"/>
    <mergeCell ref="A3:C3"/>
    <mergeCell ref="F4:H4"/>
    <mergeCell ref="A8:E8"/>
    <mergeCell ref="A9:H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11"/>
  <sheetViews>
    <sheetView showZeros="0" workbookViewId="0">
      <selection activeCell="C24" sqref="C24"/>
    </sheetView>
  </sheetViews>
  <sheetFormatPr defaultColWidth="9.14285714285714" defaultRowHeight="14.25" customHeight="true"/>
  <cols>
    <col min="1" max="1" width="13.4190476190476" customWidth="true"/>
    <col min="2" max="2" width="43.8666666666667" customWidth="true"/>
    <col min="3" max="3" width="23.847619047619" customWidth="true"/>
    <col min="4" max="4" width="11.1428571428571" customWidth="true"/>
    <col min="5" max="5" width="33.1619047619048" customWidth="true"/>
    <col min="6" max="6" width="9.84761904761905" customWidth="true"/>
    <col min="7" max="7" width="17.7142857142857" customWidth="true"/>
    <col min="8" max="11" width="15.4190476190476" customWidth="true"/>
  </cols>
  <sheetData>
    <row r="1" ht="15" customHeight="true" spans="4:11">
      <c r="D1" s="29"/>
      <c r="E1" s="29"/>
      <c r="F1" s="29"/>
      <c r="G1" s="29"/>
      <c r="H1" s="36"/>
      <c r="I1" s="36"/>
      <c r="J1" s="36"/>
      <c r="K1" s="41" t="s">
        <v>437</v>
      </c>
    </row>
    <row r="2" ht="42.75" customHeight="true" spans="1:11">
      <c r="A2" s="3" t="str">
        <f>"2025"&amp;"年转移支付补助项目支出预算表"</f>
        <v>2025年转移支付补助项目支出预算表</v>
      </c>
      <c r="B2" s="4"/>
      <c r="C2" s="4"/>
      <c r="D2" s="4"/>
      <c r="E2" s="4"/>
      <c r="F2" s="4"/>
      <c r="G2" s="4"/>
      <c r="H2" s="4"/>
      <c r="I2" s="4"/>
      <c r="J2" s="4"/>
      <c r="K2" s="4"/>
    </row>
    <row r="3" ht="18.75" customHeight="true" spans="1:11">
      <c r="A3" s="5" t="str">
        <f>"单位名称："&amp;"中国共产党临沧市委员会老干部局"</f>
        <v>单位名称：中国共产党临沧市委员会老干部局</v>
      </c>
      <c r="B3" s="6"/>
      <c r="C3" s="6"/>
      <c r="D3" s="6"/>
      <c r="E3" s="6"/>
      <c r="F3" s="6"/>
      <c r="G3" s="6"/>
      <c r="H3" s="23"/>
      <c r="I3" s="23"/>
      <c r="J3" s="23"/>
      <c r="K3" s="22" t="s">
        <v>166</v>
      </c>
    </row>
    <row r="4" ht="18.75" customHeight="true" spans="1:11">
      <c r="A4" s="7" t="s">
        <v>256</v>
      </c>
      <c r="B4" s="7" t="s">
        <v>181</v>
      </c>
      <c r="C4" s="7" t="s">
        <v>257</v>
      </c>
      <c r="D4" s="8" t="s">
        <v>182</v>
      </c>
      <c r="E4" s="8" t="s">
        <v>183</v>
      </c>
      <c r="F4" s="8" t="s">
        <v>258</v>
      </c>
      <c r="G4" s="8" t="s">
        <v>259</v>
      </c>
      <c r="H4" s="37" t="s">
        <v>56</v>
      </c>
      <c r="I4" s="24" t="s">
        <v>438</v>
      </c>
      <c r="J4" s="25"/>
      <c r="K4" s="26"/>
    </row>
    <row r="5" ht="18.75" customHeight="true" spans="1:11">
      <c r="A5" s="9"/>
      <c r="B5" s="9"/>
      <c r="C5" s="9"/>
      <c r="D5" s="10"/>
      <c r="E5" s="10"/>
      <c r="F5" s="10"/>
      <c r="G5" s="10"/>
      <c r="H5" s="38"/>
      <c r="I5" s="8" t="s">
        <v>59</v>
      </c>
      <c r="J5" s="8" t="s">
        <v>60</v>
      </c>
      <c r="K5" s="8" t="s">
        <v>61</v>
      </c>
    </row>
    <row r="6" ht="18.75" customHeight="true" spans="1:11">
      <c r="A6" s="11"/>
      <c r="B6" s="11"/>
      <c r="C6" s="11"/>
      <c r="D6" s="12"/>
      <c r="E6" s="12"/>
      <c r="F6" s="12"/>
      <c r="G6" s="12"/>
      <c r="H6" s="39"/>
      <c r="I6" s="12" t="s">
        <v>58</v>
      </c>
      <c r="J6" s="12"/>
      <c r="K6" s="12"/>
    </row>
    <row r="7" ht="18.75" customHeight="true" spans="1:11">
      <c r="A7" s="30">
        <v>1</v>
      </c>
      <c r="B7" s="30">
        <v>2</v>
      </c>
      <c r="C7" s="30">
        <v>3</v>
      </c>
      <c r="D7" s="30">
        <v>4</v>
      </c>
      <c r="E7" s="30">
        <v>5</v>
      </c>
      <c r="F7" s="30">
        <v>6</v>
      </c>
      <c r="G7" s="30">
        <v>7</v>
      </c>
      <c r="H7" s="30">
        <v>8</v>
      </c>
      <c r="I7" s="30">
        <v>9</v>
      </c>
      <c r="J7" s="42">
        <v>10</v>
      </c>
      <c r="K7" s="42">
        <v>11</v>
      </c>
    </row>
    <row r="8" ht="18.75" customHeight="true" spans="1:11">
      <c r="A8" s="31"/>
      <c r="B8" s="32"/>
      <c r="C8" s="31"/>
      <c r="D8" s="31"/>
      <c r="E8" s="31"/>
      <c r="F8" s="31"/>
      <c r="G8" s="31"/>
      <c r="H8" s="40"/>
      <c r="I8" s="40"/>
      <c r="J8" s="40"/>
      <c r="K8" s="40"/>
    </row>
    <row r="9" ht="18.75" customHeight="true" spans="1:11">
      <c r="A9" s="32"/>
      <c r="B9" s="32"/>
      <c r="C9" s="32"/>
      <c r="D9" s="32"/>
      <c r="E9" s="32"/>
      <c r="F9" s="32"/>
      <c r="G9" s="32"/>
      <c r="H9" s="40"/>
      <c r="I9" s="40"/>
      <c r="J9" s="40"/>
      <c r="K9" s="40"/>
    </row>
    <row r="10" ht="18.75" customHeight="true" spans="1:11">
      <c r="A10" s="33" t="s">
        <v>117</v>
      </c>
      <c r="B10" s="34"/>
      <c r="C10" s="34"/>
      <c r="D10" s="34"/>
      <c r="E10" s="34"/>
      <c r="F10" s="34"/>
      <c r="G10" s="34"/>
      <c r="H10" s="40"/>
      <c r="I10" s="40"/>
      <c r="J10" s="40"/>
      <c r="K10" s="40"/>
    </row>
    <row r="11" ht="21" customHeight="true" spans="1:11">
      <c r="A11" s="35" t="s">
        <v>439</v>
      </c>
      <c r="B11" s="35"/>
      <c r="C11" s="35"/>
      <c r="D11" s="35"/>
      <c r="E11" s="35"/>
      <c r="F11" s="35"/>
      <c r="G11" s="35"/>
      <c r="H11" s="35"/>
      <c r="I11" s="35"/>
      <c r="J11" s="35"/>
      <c r="K11" s="35"/>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true"/>
  <pageMargins left="0.39" right="0.39" top="0.58" bottom="0.58" header="0.5" footer="0.5"/>
  <pageSetup paperSize="9" scale="6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G17"/>
  <sheetViews>
    <sheetView showZeros="0" workbookViewId="0">
      <selection activeCell="O12" sqref="O12"/>
    </sheetView>
  </sheetViews>
  <sheetFormatPr defaultColWidth="9.14285714285714" defaultRowHeight="14.25" customHeight="true" outlineLevelCol="6"/>
  <cols>
    <col min="1" max="1" width="29.4190476190476" customWidth="true"/>
    <col min="2" max="2" width="23.1428571428571" customWidth="true"/>
    <col min="3" max="3" width="31.5714285714286" customWidth="true"/>
    <col min="4" max="4" width="20.4190476190476" customWidth="true"/>
    <col min="5" max="7" width="23.847619047619" customWidth="true"/>
  </cols>
  <sheetData>
    <row r="1" ht="15" customHeight="true" spans="1:7">
      <c r="A1" s="1"/>
      <c r="B1" s="1"/>
      <c r="C1" s="1"/>
      <c r="D1" s="2"/>
      <c r="E1" s="21"/>
      <c r="F1" s="21"/>
      <c r="G1" s="22" t="s">
        <v>440</v>
      </c>
    </row>
    <row r="2" ht="36.75" customHeight="true" spans="1:7">
      <c r="A2" s="3" t="str">
        <f>"2025"&amp;"年部门项目中期规划预算表"</f>
        <v>2025年部门项目中期规划预算表</v>
      </c>
      <c r="B2" s="4"/>
      <c r="C2" s="4"/>
      <c r="D2" s="4"/>
      <c r="E2" s="4"/>
      <c r="F2" s="4"/>
      <c r="G2" s="4"/>
    </row>
    <row r="3" ht="18.75" customHeight="true" spans="1:7">
      <c r="A3" s="5" t="str">
        <f>"单位名称："&amp;"中国共产党临沧市委员会老干部局"</f>
        <v>单位名称：中国共产党临沧市委员会老干部局</v>
      </c>
      <c r="B3" s="6"/>
      <c r="C3" s="6"/>
      <c r="D3" s="6"/>
      <c r="E3" s="23"/>
      <c r="F3" s="23"/>
      <c r="G3" s="22" t="s">
        <v>166</v>
      </c>
    </row>
    <row r="4" ht="18.75" customHeight="true" spans="1:7">
      <c r="A4" s="7" t="s">
        <v>257</v>
      </c>
      <c r="B4" s="7" t="s">
        <v>256</v>
      </c>
      <c r="C4" s="7" t="s">
        <v>181</v>
      </c>
      <c r="D4" s="8" t="s">
        <v>441</v>
      </c>
      <c r="E4" s="24" t="s">
        <v>59</v>
      </c>
      <c r="F4" s="25"/>
      <c r="G4" s="26"/>
    </row>
    <row r="5" ht="18.75" customHeight="true" spans="1:7">
      <c r="A5" s="9"/>
      <c r="B5" s="9"/>
      <c r="C5" s="9"/>
      <c r="D5" s="10"/>
      <c r="E5" s="7" t="str">
        <f>"2025"&amp;"年"</f>
        <v>2025年</v>
      </c>
      <c r="F5" s="7" t="str">
        <f>"2025"+1&amp;"年"</f>
        <v>2026年</v>
      </c>
      <c r="G5" s="8" t="str">
        <f>"2025"+2&amp;"年"</f>
        <v>2027年</v>
      </c>
    </row>
    <row r="6" ht="18.75" customHeight="true" spans="1:7">
      <c r="A6" s="11"/>
      <c r="B6" s="11"/>
      <c r="C6" s="11"/>
      <c r="D6" s="12"/>
      <c r="E6" s="11" t="s">
        <v>58</v>
      </c>
      <c r="F6" s="11"/>
      <c r="G6" s="12"/>
    </row>
    <row r="7" ht="18.75" customHeight="true" spans="1:7">
      <c r="A7" s="13">
        <v>1</v>
      </c>
      <c r="B7" s="13">
        <v>2</v>
      </c>
      <c r="C7" s="13">
        <v>3</v>
      </c>
      <c r="D7" s="13">
        <v>4</v>
      </c>
      <c r="E7" s="13">
        <v>5</v>
      </c>
      <c r="F7" s="13">
        <v>6</v>
      </c>
      <c r="G7" s="27">
        <v>7</v>
      </c>
    </row>
    <row r="8" ht="18.75" customHeight="true" spans="1:7">
      <c r="A8" s="14" t="s">
        <v>71</v>
      </c>
      <c r="B8" s="15"/>
      <c r="C8" s="15"/>
      <c r="D8" s="14"/>
      <c r="E8" s="28">
        <v>2190000</v>
      </c>
      <c r="F8" s="28">
        <v>1830000</v>
      </c>
      <c r="G8" s="28">
        <v>1830000</v>
      </c>
    </row>
    <row r="9" ht="18.75" customHeight="true" spans="1:7">
      <c r="A9" s="16" t="s">
        <v>71</v>
      </c>
      <c r="B9" s="14"/>
      <c r="C9" s="14"/>
      <c r="D9" s="14"/>
      <c r="E9" s="28">
        <v>2190000</v>
      </c>
      <c r="F9" s="28">
        <v>1830000</v>
      </c>
      <c r="G9" s="28">
        <v>1830000</v>
      </c>
    </row>
    <row r="10" ht="18.75" customHeight="true" spans="1:7">
      <c r="A10" s="17"/>
      <c r="B10" s="14" t="s">
        <v>442</v>
      </c>
      <c r="C10" s="14" t="s">
        <v>262</v>
      </c>
      <c r="D10" s="14" t="s">
        <v>443</v>
      </c>
      <c r="E10" s="28">
        <v>1830000</v>
      </c>
      <c r="F10" s="28">
        <v>1830000</v>
      </c>
      <c r="G10" s="28">
        <v>1830000</v>
      </c>
    </row>
    <row r="11" ht="18.75" customHeight="true" spans="1:7">
      <c r="A11" s="17"/>
      <c r="B11" s="14" t="s">
        <v>442</v>
      </c>
      <c r="C11" s="14" t="s">
        <v>277</v>
      </c>
      <c r="D11" s="14" t="s">
        <v>443</v>
      </c>
      <c r="E11" s="28">
        <v>70000</v>
      </c>
      <c r="F11" s="28"/>
      <c r="G11" s="28"/>
    </row>
    <row r="12" ht="18.75" customHeight="true" spans="1:7">
      <c r="A12" s="17"/>
      <c r="B12" s="14" t="s">
        <v>442</v>
      </c>
      <c r="C12" s="14" t="s">
        <v>269</v>
      </c>
      <c r="D12" s="14" t="s">
        <v>443</v>
      </c>
      <c r="E12" s="28">
        <v>40000</v>
      </c>
      <c r="F12" s="28"/>
      <c r="G12" s="28"/>
    </row>
    <row r="13" ht="18.75" customHeight="true" spans="1:7">
      <c r="A13" s="17"/>
      <c r="B13" s="14" t="s">
        <v>442</v>
      </c>
      <c r="C13" s="14" t="s">
        <v>275</v>
      </c>
      <c r="D13" s="14" t="s">
        <v>443</v>
      </c>
      <c r="E13" s="28">
        <v>140000</v>
      </c>
      <c r="F13" s="28"/>
      <c r="G13" s="28"/>
    </row>
    <row r="14" ht="18.75" customHeight="true" spans="1:7">
      <c r="A14" s="17"/>
      <c r="B14" s="14" t="s">
        <v>442</v>
      </c>
      <c r="C14" s="14" t="s">
        <v>267</v>
      </c>
      <c r="D14" s="14" t="s">
        <v>443</v>
      </c>
      <c r="E14" s="28">
        <v>60000</v>
      </c>
      <c r="F14" s="28"/>
      <c r="G14" s="28"/>
    </row>
    <row r="15" ht="18.75" customHeight="true" spans="1:7">
      <c r="A15" s="17"/>
      <c r="B15" s="14" t="s">
        <v>442</v>
      </c>
      <c r="C15" s="14" t="s">
        <v>271</v>
      </c>
      <c r="D15" s="14" t="s">
        <v>443</v>
      </c>
      <c r="E15" s="28">
        <v>30000</v>
      </c>
      <c r="F15" s="28"/>
      <c r="G15" s="28"/>
    </row>
    <row r="16" ht="18.75" customHeight="true" spans="1:7">
      <c r="A16" s="17"/>
      <c r="B16" s="14" t="s">
        <v>444</v>
      </c>
      <c r="C16" s="14" t="s">
        <v>281</v>
      </c>
      <c r="D16" s="14" t="s">
        <v>443</v>
      </c>
      <c r="E16" s="28">
        <v>20000</v>
      </c>
      <c r="F16" s="28"/>
      <c r="G16" s="28"/>
    </row>
    <row r="17" ht="18.75" customHeight="true" spans="1:7">
      <c r="A17" s="18" t="s">
        <v>56</v>
      </c>
      <c r="B17" s="19" t="s">
        <v>445</v>
      </c>
      <c r="C17" s="19"/>
      <c r="D17" s="20"/>
      <c r="E17" s="28">
        <v>2190000</v>
      </c>
      <c r="F17" s="28">
        <v>1830000</v>
      </c>
      <c r="G17" s="28">
        <v>1830000</v>
      </c>
    </row>
  </sheetData>
  <mergeCells count="11">
    <mergeCell ref="A2:G2"/>
    <mergeCell ref="A3:D3"/>
    <mergeCell ref="E4:G4"/>
    <mergeCell ref="A17:D17"/>
    <mergeCell ref="A4:A6"/>
    <mergeCell ref="B4:B6"/>
    <mergeCell ref="C4:C6"/>
    <mergeCell ref="D4:D6"/>
    <mergeCell ref="E5:E6"/>
    <mergeCell ref="F5:F6"/>
    <mergeCell ref="G5:G6"/>
  </mergeCells>
  <printOptions horizontalCentered="true"/>
  <pageMargins left="0.39" right="0.39" top="0.58" bottom="0.58" header="0.5" footer="0.5"/>
  <pageSetup paperSize="9" scale="8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WPS_290085986</cp:lastModifiedBy>
  <dcterms:created xsi:type="dcterms:W3CDTF">2025-03-07T00:03:00Z</dcterms:created>
  <dcterms:modified xsi:type="dcterms:W3CDTF">2025-03-07T08:27:22Z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5E5879F2A22D422B85E5C73B8E081975_12</vt:lpwstr>
  </property>
  <property fmtid="{D5CDD505-2E9C-101B-9397-08002B2CF9AE}" pid="3" name="KSOProductBuildVer">
    <vt:lpwstr>2052-11.8.2.10125</vt:lpwstr>
  </property>
</Properties>
</file>