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市对下转移支付预算表09-1" sheetId="13" r:id="rId14"/>
    <sheet name="市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<sst xmlns="http://schemas.openxmlformats.org/spreadsheetml/2006/main" count="1221" uniqueCount="428">
  <si>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</si>
  <si>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</si>
  <si>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</si>
  <si>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</si>
  <si>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</si>
  <si>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</si>
  <si>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</si>
  <si>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</si>
  <si>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</si>
  <si>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</si>
  <si>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</si>
  <si>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</si>
  <si>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</si>
  <si>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</si>
  <si>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</si>
  <si>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</si>
  <si>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</si>
  <si>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</si>
  <si>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</si>
  <si>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</si>
  <si>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</si>
  <si>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</si>
  <si>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</si>
  <si>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</si>
  <si>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</si>
  <si>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</si>
  <si>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</si>
  <si>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</si>
  <si>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</si>
  <si>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</si>
  <si>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</si>
  <si>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</si>
  <si>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</si>
  <si>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</si>
  <si>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</si>
  <si>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</si>
  <si>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</si>
  <si>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</si>
  <si>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</si>
  <si>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</si>
  <si>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</si>
  <si>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</si>
  <si>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</si>
  <si>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</si>
  <si>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</si>
  <si>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</si>
  <si>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</si>
  <si>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</si>
  <si>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</si>
  <si>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</si>
  <si>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</si>
  <si>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</si>
  <si>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</si>
  <si>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</si>
  <si>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</si>
  <si>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</si>
  <si>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</si>
  <si>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</si>
  <si>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</si>
  <si>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</si>
  <si>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</si>
  <si>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</si>
  <si>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</si>
  <si>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</si>
  <si>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</si>
  <si>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</si>
  <si>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</si>
  <si>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</si>
  <si>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</si>
  <si>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</si>
  <si>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</si>
  <si>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中国共产主义青年团临沧市委员会</t>
  </si>
  <si>
    <t>192001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</si>
  <si>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</si>
  <si>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</si>
  <si>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</si>
  <si>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</si>
  <si>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</si>
  <si>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</si>
  <si>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</si>
  <si>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</si>
  <si>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</si>
  <si>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</si>
  <si>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</si>
  <si>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</si>
  <si>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</si>
  <si>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</si>
  <si>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</si>
  <si>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</si>
  <si>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</si>
  <si>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</si>
  <si>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</si>
  <si>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</si>
  <si>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2012950</t>
  </si>
  <si>
    <t>事业运行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</si>
  <si>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</si>
  <si>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</si>
  <si>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</si>
  <si>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</si>
  <si>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</si>
  <si>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</si>
  <si>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</si>
  <si>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</si>
  <si>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</si>
  <si>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</si>
  <si>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</si>
  <si>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</si>
  <si>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</si>
  <si>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</si>
  <si>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</si>
  <si>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</si>
  <si>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</si>
  <si>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</si>
  <si>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</si>
  <si>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</si>
  <si>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</si>
  <si>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</si>
  <si>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</si>
  <si>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</si>
  <si>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</si>
  <si>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</si>
  <si>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230</t>
  </si>
  <si>
    <t>转移性支出</t>
  </si>
  <si>
    <t>23002</t>
  </si>
  <si>
    <t>一般性转移支付</t>
  </si>
  <si>
    <t>2300208</t>
  </si>
  <si>
    <t>结算补助支出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</si>
  <si>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</si>
  <si>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</si>
  <si>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</si>
  <si>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</si>
  <si>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</si>
  <si>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</si>
  <si>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</si>
  <si>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</si>
  <si>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</si>
  <si>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</si>
  <si>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</si>
  <si>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</si>
  <si>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</si>
  <si>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</si>
  <si>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</si>
  <si>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</si>
  <si>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</si>
  <si>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</si>
  <si>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</si>
  <si>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</si>
  <si>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</si>
  <si>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</si>
  <si>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</si>
  <si>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</si>
  <si>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</si>
  <si>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</si>
  <si>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</si>
  <si>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</si>
  <si>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</si>
  <si>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</si>
  <si>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</si>
  <si>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</si>
  <si>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</si>
  <si>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</si>
  <si>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</si>
  <si>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</si>
  <si>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</si>
  <si>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</si>
  <si>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</si>
  <si>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</si>
  <si>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</si>
  <si>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</si>
  <si>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</si>
  <si>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</si>
  <si>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</si>
  <si>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</si>
  <si>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</si>
  <si>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</si>
  <si>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</si>
  <si>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</si>
  <si>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</si>
  <si>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</si>
  <si>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</si>
  <si>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</si>
  <si>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</si>
  <si>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</si>
  <si>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</si>
  <si>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</si>
  <si>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</si>
  <si>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</si>
  <si>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</si>
  <si>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</si>
  <si>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</si>
  <si>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</si>
  <si>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</si>
  <si>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</si>
  <si>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</si>
  <si>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</si>
  <si>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</si>
  <si>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</si>
  <si>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</si>
  <si>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</si>
  <si>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</si>
  <si>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</si>
  <si>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</si>
  <si>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</si>
  <si>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</si>
  <si>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</si>
  <si>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</si>
  <si>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530900210000000003417</t>
  </si>
  <si>
    <t>事业人员支出工资</t>
  </si>
  <si>
    <t>30101</t>
  </si>
  <si>
    <t>基本工资</t>
  </si>
  <si>
    <t>530900210000000003416</t>
  </si>
  <si>
    <t>行政人员支出工资</t>
  </si>
  <si>
    <t>30102</t>
  </si>
  <si>
    <t>津贴补贴</t>
  </si>
  <si>
    <t>30103</t>
  </si>
  <si>
    <t>奖金</t>
  </si>
  <si>
    <t>530900231100001489698</t>
  </si>
  <si>
    <t>行政人员绩效考核奖</t>
  </si>
  <si>
    <t>30107</t>
  </si>
  <si>
    <t>绩效工资</t>
  </si>
  <si>
    <t>530900231100001489707</t>
  </si>
  <si>
    <t>绩效工资（2017年提高标准部分）</t>
  </si>
  <si>
    <t>530900210000000003418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</si>
  <si>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</si>
  <si>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</si>
  <si>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</si>
  <si>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</si>
  <si>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</si>
  <si>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</si>
  <si>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</si>
  <si>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</si>
  <si>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</si>
  <si>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</si>
  <si>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</si>
  <si>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</si>
  <si>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</si>
  <si>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530900210000000003419</t>
  </si>
  <si>
    <t>30113</t>
  </si>
  <si>
    <t>530900210000000003425</t>
  </si>
  <si>
    <t>一般公用经费</t>
  </si>
  <si>
    <t>30201</t>
  </si>
  <si>
    <t>办公费</t>
  </si>
  <si>
    <t>30207</t>
  </si>
  <si>
    <t>邮电费</t>
  </si>
  <si>
    <t>30205</t>
  </si>
  <si>
    <t>水费</t>
  </si>
  <si>
    <t>530900210000000003426</t>
  </si>
  <si>
    <t>职工教育经费</t>
  </si>
  <si>
    <t>30216</t>
  </si>
  <si>
    <t>培训费</t>
  </si>
  <si>
    <t>530900210000000003423</t>
  </si>
  <si>
    <t>工会经费</t>
  </si>
  <si>
    <t>30228</t>
  </si>
  <si>
    <t>530900210000000003424</t>
  </si>
  <si>
    <t>福利费</t>
  </si>
  <si>
    <t>30229</t>
  </si>
  <si>
    <t>530900210000000003420</t>
  </si>
  <si>
    <t>公务用车运行维护费</t>
  </si>
  <si>
    <t>30231</t>
  </si>
  <si>
    <t>530900210000000003421</t>
  </si>
  <si>
    <t>行政人员公务交通补贴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</si>
  <si>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</si>
  <si>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</si>
  <si>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</si>
  <si>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</si>
  <si>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</si>
  <si>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</si>
  <si>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</si>
  <si>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</si>
  <si>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</si>
  <si>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共青团专项工作经费</t>
  </si>
  <si>
    <t>事业发展类</t>
  </si>
  <si>
    <t>530900200000000000959</t>
  </si>
  <si>
    <t>30202</t>
  </si>
  <si>
    <t>印刷费</t>
  </si>
  <si>
    <t>30206</t>
  </si>
  <si>
    <t>电费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</si>
  <si>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</si>
  <si>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</si>
  <si>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</si>
  <si>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</si>
  <si>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</si>
  <si>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</si>
  <si>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</si>
  <si>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</si>
  <si>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</si>
  <si>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</si>
  <si>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30217</t>
  </si>
  <si>
    <t>30226</t>
  </si>
  <si>
    <t>劳务费</t>
  </si>
  <si>
    <t>30227</t>
  </si>
  <si>
    <t>委托业务费</t>
  </si>
  <si>
    <t>31002</t>
  </si>
  <si>
    <t>办公设备购置</t>
  </si>
  <si>
    <t>临沧市青少年活动中心场地租赁经费</t>
  </si>
  <si>
    <t>530900251100003642215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</si>
  <si>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</si>
  <si>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</si>
  <si>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</si>
  <si>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</si>
  <si>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</si>
  <si>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</si>
  <si>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</si>
  <si>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</si>
  <si>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</si>
  <si>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</si>
  <si>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</si>
  <si>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将青少年活动中心打造成为我市青少年课外兴趣培养、文化活动交流、心理法律咨询、会议服务保障等多功能的校外公益主阵地，开展各类传统文化、新兴教育、音乐绘画、健康自护、法律宣讲等校外教育公益活动，有效促进青年成长成才。</t>
  </si>
  <si>
    <t>产出指标</t>
  </si>
  <si>
    <t>数量指标</t>
  </si>
  <si>
    <t>每年开展青少年服务活动场次数</t>
  </si>
  <si>
    <t>&gt;=</t>
  </si>
  <si>
    <t>10</t>
  </si>
  <si>
    <t>个</t>
  </si>
  <si>
    <t>定量指标</t>
  </si>
  <si>
    <t>反映开展青少年服务活动情况</t>
  </si>
  <si>
    <t>每年服务青少年人次数</t>
  </si>
  <si>
    <t>1000</t>
  </si>
  <si>
    <t>人次</t>
  </si>
  <si>
    <t>反映服务青少年人次情况</t>
  </si>
  <si>
    <t>时效指标</t>
  </si>
  <si>
    <t>项目活动完成及时率</t>
  </si>
  <si>
    <t>90</t>
  </si>
  <si>
    <t>%</t>
  </si>
  <si>
    <t>反映按时完成项目活动情况</t>
  </si>
  <si>
    <t>效益指标</t>
  </si>
  <si>
    <t>社会效益</t>
  </si>
  <si>
    <t>每年开展青少年服务项目个数</t>
  </si>
  <si>
    <t>反映开展青少年服务项目情况</t>
  </si>
  <si>
    <t>满意度指标</t>
  </si>
  <si>
    <t>服务对象满意度</t>
  </si>
  <si>
    <t>接受服务青少年及家长满意度</t>
  </si>
  <si>
    <t>反映接受服务的青少年及家长对中心的满意度</t>
  </si>
  <si>
    <t>按照市委、市政府的中心工作和团省委的部署安排，完成2025年度各项目标任务，团结和带领广大团员青年充分发挥生力军和突击队作用，服务广大青少年健康成长。</t>
  </si>
  <si>
    <t>召开会议次数</t>
  </si>
  <si>
    <t>次</t>
  </si>
  <si>
    <t>反映会议召开情况</t>
  </si>
  <si>
    <t>开展培训次数</t>
  </si>
  <si>
    <t>反映培训组织情况</t>
  </si>
  <si>
    <t>开展志愿服务次数</t>
  </si>
  <si>
    <t>反映志愿服务工作情况</t>
  </si>
  <si>
    <t>引导教育青少年人次数</t>
  </si>
  <si>
    <t>100000</t>
  </si>
  <si>
    <t>反映青少年引导教育情况</t>
  </si>
  <si>
    <t>质量指标</t>
  </si>
  <si>
    <t>全市综合考评结果</t>
  </si>
  <si>
    <t>良好</t>
  </si>
  <si>
    <t>定性指标</t>
  </si>
  <si>
    <t>反映年度工作成效</t>
  </si>
  <si>
    <t>任务完成及时率</t>
  </si>
  <si>
    <t>反映按时完成工作任务情况。</t>
  </si>
  <si>
    <t>组织动员团员青年发挥作用人次数</t>
  </si>
  <si>
    <t>50000</t>
  </si>
  <si>
    <t>反映共青团组织动员优势作用发挥情况</t>
  </si>
  <si>
    <t>联系服务青少年人次数</t>
  </si>
  <si>
    <t>反映共青团联系服务青少年情况</t>
  </si>
  <si>
    <t>青年对共青团工作的满意度</t>
  </si>
  <si>
    <t>反映工作服务对象对工作的满意程度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</si>
  <si>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</si>
  <si>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</si>
  <si>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</si>
  <si>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</si>
  <si>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</si>
  <si>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</si>
  <si>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</si>
  <si>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</si>
  <si>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</si>
  <si>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</si>
  <si>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</si>
  <si>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</si>
  <si>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</si>
  <si>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</si>
  <si>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</si>
  <si>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</si>
  <si>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</si>
  <si>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</si>
  <si>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</si>
  <si>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</si>
  <si>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</si>
  <si>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</si>
  <si>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</si>
  <si>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</si>
  <si>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</si>
  <si>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</si>
  <si>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</si>
  <si>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</si>
  <si>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</si>
  <si>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</si>
  <si>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</si>
  <si>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大学生志愿服务西部计划云南省地方项目志愿者生活补助专项经费</t>
  </si>
  <si>
    <t>预算09-2表</t>
  </si>
  <si>
    <t>项目根据名额分配，完成619名地方项目志愿者的招录、培训、配岗和管理，保障志愿者工作生活补贴、保险缴纳的落实，推动落实有关志愿者的支持政策，做好西部计划的宣传工作，帮助解决志愿者面临的现实问题，确保大学生志愿者服务西部计划项目顺利开展。一是面向全市，根据省级分配的名额向各县区招募619名地方项目志愿者，到我市各县（区）乡镇一级从事为期1—3年的乡村教育、服务乡村建设、健康乡村、基层青年工作、乡村社会治理等志愿服务工作。二是做好地方项目志愿者的招募、体检、配岗、培训、补录、岗位调整、日常事务管理等工作，保障志愿者工作生活补贴、保险缴纳的落实，解读相关政策，完善机制，主动与教育、财政、人社等单位加强沟通，做好统筹协调，推动落实有关志愿者的支持政策，做好西部计划的宣传工作。三是加强对西部计划志愿者的人文关怀和生活关心，帮助解决志愿者面临的现实问题。加强与志愿者的沟通和管理，做好舆论引导工作，引导志愿者积极构建清朗网络空间，传播正能量。</t>
  </si>
  <si>
    <t>志愿者生活补助金的发放人数</t>
  </si>
  <si>
    <t>=</t>
  </si>
  <si>
    <t>619</t>
  </si>
  <si>
    <t>人</t>
  </si>
  <si>
    <t>反映志愿者补助及社保政策落实情况</t>
  </si>
  <si>
    <t>三级财政补助足额发放</t>
  </si>
  <si>
    <t>100</t>
  </si>
  <si>
    <t>三级财政补助足额配套、发放</t>
  </si>
  <si>
    <t>服务期期满后就业率</t>
  </si>
  <si>
    <t>85</t>
  </si>
  <si>
    <t>反映大学生志愿者项目对缓解社会就业压力的作用情况</t>
  </si>
  <si>
    <t>可持续影响</t>
  </si>
  <si>
    <t>志愿者对服务单位满意度</t>
  </si>
  <si>
    <t>95</t>
  </si>
  <si>
    <t>服务地对志愿者满意度</t>
  </si>
  <si>
    <t>反映服务地对志愿者的满意度情况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</si>
  <si>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</si>
  <si>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</si>
  <si>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</si>
  <si>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</si>
  <si>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</si>
  <si>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</si>
  <si>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</si>
  <si>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</si>
  <si>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</si>
  <si>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</si>
  <si>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2025年1—12月西部计划全国项目扩容志愿者经费</t>
  </si>
  <si>
    <t>39999</t>
  </si>
  <si>
    <t>2025年大学生志愿服务西部计划中央财政补助资金</t>
  </si>
  <si>
    <t>预算12表</t>
  </si>
  <si>
    <t>项目级次</t>
  </si>
  <si>
    <t>313 事业发展类</t>
  </si>
  <si>
    <t>本级</t>
  </si>
  <si>
    <t>323 事业发展类</t>
  </si>
  <si>
    <t>对下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</si>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</sst>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-#,##0.00;;@"/>
    <numFmt numFmtId="177" formatCode="#,##0;-#,##0;;@"/>
    <numFmt numFmtId="178" formatCode="HH:mm:ss"/>
    <numFmt numFmtId="179" formatCode="yyyy-MM-dd"/>
    <numFmt numFmtId="180" formatCode="yyyy-MM-dd HH:mm:ss"/>
  </numFmts>
  <fonts count="30">
    <font>
      <sz val="9"/>
      <color rgb="FF000000"/>
      <name val="Microsoft YaHei UI"/>
    </font>
    <font>
      <sz val="9"/>
      <color auto="1"/>
      <name val="宋体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sz val="9.75"/>
      <color rgb="FF000000"/>
      <name val="宋体"/>
    </font>
    <font>
      <sz val="10"/>
      <color theme="1"/>
      <name val="宋体"/>
    </font>
    <font>
      <b/>
      <sz val="23"/>
      <color rgb="FF000000"/>
      <name val="宋体"/>
    </font>
    <font>
      <sz val="11"/>
      <color theme="1"/>
      <name val="宋体"/>
    </font>
    <font>
      <sz val="12"/>
      <color rgb="FF000000"/>
      <name val="宋体"/>
    </font>
    <font>
      <sz val="12"/>
      <color theme="1"/>
      <name val="宋体"/>
    </font>
    <font>
      <sz val="11.25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</cellStyleXfs>
  <cellXfs count="233">
    <xf numFmtId="0" fontId="0" fillId="0" borderId="0" xfId="0" applyFont="1">
      <alignment vertical="top"/>
      <protection locked="0"/>
    </xf>
    <xf numFmtId="176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8" fontId="1" fillId="0" borderId="1" xfId="3" applyFont="1" applyBorder="1" applyNumberFormat="1">
      <alignment horizontal="right" vertical="center"/>
    </xf>
    <xf numFmtId="179" fontId="1" fillId="0" borderId="1" xfId="4" applyFont="1" applyBorder="1" applyNumberFormat="1">
      <alignment horizontal="right" vertical="center"/>
    </xf>
    <xf numFmtId="180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7" fontId="1" fillId="0" borderId="1" xfId="7" applyFont="1" applyBorder="1" applyNumberFormat="1">
      <alignment horizontal="right" vertical="center"/>
    </xf>
    <xf numFmtId="0" fontId="2" fillId="0" borderId="0" xfId="0" applyFont="1">
      <alignment horizontal="right" vertical="center"/>
    </xf>
    <xf numFmtId="0" fontId="3" fillId="0" borderId="0" xfId="0" applyFont="1" quotePrefix="1">
      <alignment horizontal="center" vertical="center"/>
    </xf>
    <xf numFmtId="0" fontId="4" fillId="0" borderId="0" xfId="0" applyFont="1">
      <alignment horizontal="center" vertical="top"/>
    </xf>
    <xf numFmtId="0" fontId="2" fillId="0" borderId="0" xfId="0" applyFont="1" quotePrefix="1">
      <alignment horizontal="left" vertical="center"/>
    </xf>
    <xf numFmtId="0" fontId="5" fillId="0" borderId="0" xfId="0" applyFont="1">
      <alignment horizontal="center" vertical="center"/>
    </xf>
    <xf numFmtId="0" fontId="6" fillId="0" borderId="2" xfId="0" applyFont="1" applyBorder="1">
      <alignment horizontal="center" vertical="center"/>
    </xf>
    <xf numFmtId="0" fontId="6" fillId="0" borderId="3" xfId="0" applyFont="1" applyBorder="1">
      <alignment horizontal="center" vertical="center"/>
    </xf>
    <xf numFmtId="0" fontId="6" fillId="0" borderId="4" xfId="0" applyFont="1" applyBorder="1">
      <alignment horizontal="center" vertical="center"/>
    </xf>
    <xf numFmtId="0" fontId="6" fillId="0" borderId="4" xfId="0" applyFont="1" applyBorder="1" quotePrefix="1">
      <alignment horizontal="center" vertical="center"/>
    </xf>
    <xf numFmtId="0" fontId="6" fillId="0" borderId="5" xfId="0" applyFont="1" applyBorder="1">
      <alignment horizontal="center" vertical="center"/>
    </xf>
    <xf numFmtId="0" fontId="2" fillId="0" borderId="1" xfId="0" applyFont="1" applyBorder="1">
      <alignment horizontal="left" vertical="center"/>
    </xf>
    <xf numFmtId="176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7" fillId="0" borderId="5" xfId="0" applyFont="1" applyBorder="1">
      <alignment vertical="center"/>
      <protection locked="0"/>
    </xf>
    <xf numFmtId="0" fontId="8" fillId="0" borderId="5" xfId="0" applyFont="1" applyBorder="1">
      <alignment horizontal="center" vertical="center"/>
      <protection locked="0"/>
    </xf>
    <xf numFmtId="176" fontId="1" fillId="0" borderId="1" xfId="0" applyFont="1" applyBorder="1" applyNumberFormat="1" quotePrefix="1">
      <alignment horizontal="right" vertical="center"/>
      <protection locked="0"/>
    </xf>
    <xf numFmtId="0" fontId="9" fillId="0" borderId="5" xfId="0" applyFont="1" applyBorder="1">
      <alignment horizontal="center" vertical="center"/>
    </xf>
    <xf numFmtId="176" fontId="8" fillId="0" borderId="1" xfId="0" applyFont="1" applyBorder="1" applyNumberFormat="1">
      <alignment horizontal="right" vertical="center"/>
      <protection locked="0"/>
    </xf>
    <xf numFmtId="0" fontId="9" fillId="0" borderId="1" xfId="0" applyFont="1" applyBorder="1">
      <alignment horizontal="center" vertical="center"/>
    </xf>
    <xf numFmtId="0" fontId="2" fillId="0" borderId="5" xfId="0" applyFont="1" applyBorder="1">
      <alignment horizontal="left" vertical="center"/>
    </xf>
    <xf numFmtId="0" fontId="9" fillId="0" borderId="5" xfId="0" applyFont="1" applyBorder="1">
      <alignment horizontal="center" vertical="center"/>
      <protection locked="0"/>
    </xf>
    <xf numFmtId="0" fontId="10" fillId="0" borderId="0" xfId="0" applyFont="1">
      <alignment vertical="top"/>
    </xf>
    <xf numFmtId="0" fontId="11" fillId="0" borderId="0" xfId="0" applyFont="1">
      <protection locked="0"/>
    </xf>
    <xf numFmtId="0" fontId="2" fillId="0" borderId="0" xfId="0" applyFont="1">
      <alignment horizontal="right" vertical="center"/>
      <protection locked="0"/>
    </xf>
    <xf numFmtId="0" fontId="3" fillId="0" borderId="0" xfId="0" applyFont="1">
      <alignment horizontal="center" vertical="center"/>
      <protection locked="0"/>
    </xf>
    <xf numFmtId="0" fontId="12" fillId="0" borderId="0" xfId="0" applyFont="1">
      <alignment horizontal="center" vertical="center"/>
    </xf>
    <xf numFmtId="0" fontId="12" fillId="0" borderId="0" xfId="0" applyFont="1">
      <alignment horizontal="center" vertical="center"/>
      <protection locked="0"/>
    </xf>
    <xf numFmtId="0" fontId="6" fillId="0" borderId="0" xfId="0" applyFont="1"/>
    <xf numFmtId="0" fontId="6" fillId="0" borderId="0" xfId="0" applyFont="1">
      <protection locked="0"/>
    </xf>
    <xf numFmtId="0" fontId="11" fillId="0" borderId="4" xfId="0" applyFont="1" applyBorder="1">
      <alignment horizontal="center" vertical="center" wrapText="1"/>
      <protection locked="0"/>
    </xf>
    <xf numFmtId="0" fontId="11" fillId="0" borderId="7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</xf>
    <xf numFmtId="0" fontId="11" fillId="0" borderId="8" xfId="0" applyFont="1" applyBorder="1">
      <alignment horizontal="center" vertical="center"/>
    </xf>
    <xf numFmtId="0" fontId="11" fillId="0" borderId="3" xfId="0" applyFont="1" applyBorder="1">
      <alignment horizontal="center" vertical="center" wrapText="1"/>
    </xf>
    <xf numFmtId="0" fontId="11" fillId="2" borderId="3" xfId="0" applyFont="1" applyFill="1" applyBorder="1">
      <alignment horizontal="center" vertical="center" wrapText="1"/>
      <protection locked="0"/>
    </xf>
    <xf numFmtId="0" fontId="11" fillId="0" borderId="9" xfId="0" applyFont="1" applyBorder="1">
      <alignment horizontal="center" vertical="center"/>
    </xf>
    <xf numFmtId="0" fontId="11" fillId="0" borderId="10" xfId="0" applyFont="1" applyBorder="1">
      <alignment horizontal="center" vertical="center"/>
    </xf>
    <xf numFmtId="0" fontId="11" fillId="0" borderId="10" xfId="0" applyFont="1" applyBorder="1">
      <alignment horizontal="center" vertical="center" wrapText="1"/>
      <protection locked="0"/>
    </xf>
    <xf numFmtId="0" fontId="11" fillId="0" borderId="11" xfId="0" applyFont="1" applyBorder="1">
      <alignment horizontal="center" vertical="center"/>
    </xf>
    <xf numFmtId="0" fontId="11" fillId="0" borderId="6" xfId="0" applyFont="1" applyBorder="1">
      <alignment horizontal="center" vertical="center"/>
    </xf>
    <xf numFmtId="0" fontId="11" fillId="0" borderId="5" xfId="0" applyFont="1" applyBorder="1">
      <alignment horizontal="center" vertical="center" wrapText="1"/>
    </xf>
    <xf numFmtId="0" fontId="11" fillId="0" borderId="6" xfId="0" applyFont="1" applyBorder="1">
      <alignment horizontal="center" vertical="center" wrapText="1"/>
    </xf>
    <xf numFmtId="0" fontId="2" fillId="0" borderId="6" xfId="0" applyFont="1" applyBorder="1">
      <alignment horizontal="center" vertical="center"/>
      <protection locked="0"/>
    </xf>
    <xf numFmtId="0" fontId="11" fillId="0" borderId="1" xfId="0" applyFont="1" applyBorder="1">
      <alignment horizontal="center" vertical="center"/>
    </xf>
    <xf numFmtId="0" fontId="2" fillId="0" borderId="5" xfId="0" applyFont="1" applyBorder="1">
      <alignment vertical="center" wrapText="1"/>
    </xf>
    <xf numFmtId="0" fontId="2" fillId="0" borderId="6" xfId="0" applyFont="1" applyBorder="1">
      <alignment vertical="center" wrapText="1"/>
    </xf>
    <xf numFmtId="0" fontId="2" fillId="0" borderId="5" xfId="0" applyFont="1" applyBorder="1">
      <alignment horizontal="left" vertical="center" wrapText="1" indent="1"/>
    </xf>
    <xf numFmtId="0" fontId="2" fillId="0" borderId="6" xfId="0" applyFont="1" applyBorder="1">
      <alignment horizontal="left" vertical="center" wrapText="1" indent="1"/>
    </xf>
    <xf numFmtId="0" fontId="2" fillId="0" borderId="5" xfId="0" applyFont="1" applyBorder="1">
      <alignment horizontal="center"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  <protection locked="0"/>
    </xf>
    <xf numFmtId="0" fontId="10" fillId="0" borderId="0" xfId="0" applyFont="1">
      <alignment vertical="center"/>
    </xf>
    <xf numFmtId="0" fontId="3" fillId="0" borderId="0" xfId="0" applyFont="1">
      <alignment horizontal="center" vertical="center"/>
    </xf>
    <xf numFmtId="0" fontId="14" fillId="0" borderId="0" xfId="0" applyFont="1">
      <alignment horizontal="center" vertical="center"/>
    </xf>
    <xf numFmtId="0" fontId="2" fillId="0" borderId="0" xfId="0" applyFont="1">
      <alignment horizontal="left" vertical="center" wrapText="1"/>
      <protection locked="0"/>
    </xf>
    <xf numFmtId="0" fontId="11" fillId="0" borderId="0" xfId="0" applyFont="1">
      <alignment horizontal="left" vertical="center" wrapText="1"/>
    </xf>
    <xf numFmtId="0" fontId="11" fillId="0" borderId="0" xfId="0" applyFont="1">
      <alignment wrapText="1"/>
    </xf>
    <xf numFmtId="0" fontId="11" fillId="0" borderId="0" xfId="0" applyFont="1"/>
    <xf numFmtId="0" fontId="15" fillId="0" borderId="0" xfId="0" applyFont="1"/>
    <xf numFmtId="0" fontId="6" fillId="0" borderId="4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 wrapText="1"/>
      <protection locked="0"/>
    </xf>
    <xf numFmtId="0" fontId="6" fillId="0" borderId="3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/>
    </xf>
    <xf numFmtId="0" fontId="6" fillId="0" borderId="5" xfId="0" applyFont="1" applyBorder="1">
      <alignment horizontal="center" vertical="center" wrapText="1"/>
    </xf>
    <xf numFmtId="0" fontId="6" fillId="0" borderId="1" xfId="0" applyFont="1" applyBorder="1">
      <alignment horizontal="center" vertical="center"/>
    </xf>
    <xf numFmtId="0" fontId="6" fillId="0" borderId="1" xfId="0" applyFont="1" applyBorder="1">
      <alignment horizontal="center" vertical="center" wrapText="1"/>
      <protection locked="0"/>
    </xf>
    <xf numFmtId="0" fontId="6" fillId="0" borderId="1" xfId="0" applyFont="1" applyBorder="1">
      <alignment horizontal="center" vertical="center" wrapText="1"/>
    </xf>
    <xf numFmtId="3" fontId="6" fillId="0" borderId="1" xfId="0" applyFont="1" applyBorder="1" applyNumberForma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horizontal="left" vertical="center" wrapText="1" indent="1"/>
      <protection locked="0"/>
    </xf>
    <xf numFmtId="0" fontId="7" fillId="0" borderId="1" xfId="0" applyFont="1" applyBorder="1" quotePrefix="1">
      <alignment horizontal="left" vertical="center" wrapText="1" indent="1"/>
    </xf>
    <xf numFmtId="0" fontId="11" fillId="0" borderId="1" xfId="0" applyFont="1" applyBorder="1">
      <alignment horizontal="left" vertical="center" wrapText="1" indent="2"/>
      <protection locked="0"/>
    </xf>
    <xf numFmtId="0" fontId="11" fillId="0" borderId="1" xfId="0" applyFont="1" applyBorder="1" quotePrefix="1">
      <alignment horizontal="left" vertical="center" wrapText="1" indent="2"/>
    </xf>
    <xf numFmtId="0" fontId="11" fillId="0" borderId="1" xfId="0" applyFont="1" applyBorder="1">
      <alignment horizontal="center" vertical="center" wrapText="1"/>
      <protection locked="0"/>
    </xf>
    <xf numFmtId="0" fontId="11" fillId="0" borderId="1" xfId="0" applyFont="1" applyBorder="1">
      <alignment horizontal="center" vertical="center" wrapText="1"/>
    </xf>
    <xf numFmtId="0" fontId="16" fillId="0" borderId="0" xfId="0" applyFont="1">
      <alignment horizontal="center" vertical="center"/>
    </xf>
    <xf numFmtId="0" fontId="2" fillId="0" borderId="0" xfId="0" applyFont="1" quotePrefix="1">
      <alignment horizontal="left" vertical="center"/>
      <protection locked="0"/>
    </xf>
    <xf numFmtId="0" fontId="17" fillId="0" borderId="0" xfId="0" applyFont="1">
      <alignment horizontal="center" vertical="center"/>
    </xf>
    <xf numFmtId="0" fontId="6" fillId="0" borderId="4" xfId="0" applyFont="1" applyBorder="1" quotePrefix="1">
      <alignment horizontal="center" vertical="center"/>
      <protection locked="0"/>
    </xf>
    <xf numFmtId="0" fontId="2" fillId="0" borderId="1" xfId="0" applyFont="1" applyBorder="1">
      <alignment horizontal="left" vertical="center"/>
      <protection locked="0"/>
    </xf>
    <xf numFmtId="0" fontId="2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2" fillId="0" borderId="1" xfId="0" applyFont="1" applyBorder="1">
      <alignment horizontal="center" vertical="center"/>
      <protection locked="0"/>
    </xf>
    <xf numFmtId="0" fontId="2" fillId="0" borderId="1" xfId="0" applyFont="1" applyBorder="1">
      <alignment horizontal="center" vertical="center"/>
    </xf>
    <xf numFmtId="0" fontId="11" fillId="0" borderId="0" xfId="0" applyFont="1">
      <alignment vertical="top"/>
    </xf>
    <xf numFmtId="0" fontId="11" fillId="0" borderId="0" xfId="0" applyFont="1">
      <alignment horizontal="right" vertical="center"/>
    </xf>
    <xf numFmtId="0" fontId="18" fillId="0" borderId="0" xfId="0" applyFont="1">
      <alignment horizontal="center" vertical="center"/>
    </xf>
    <xf numFmtId="0" fontId="11" fillId="0" borderId="0" xfId="0" applyFont="1" quotePrefix="1">
      <alignment horizontal="left" vertical="center"/>
      <protection locked="0"/>
    </xf>
    <xf numFmtId="49" fontId="11" fillId="0" borderId="0" xfId="0" applyFont="1" applyNumberFormat="1"/>
    <xf numFmtId="0" fontId="11" fillId="0" borderId="0" xfId="0" applyFont="1">
      <alignment horizontal="right"/>
    </xf>
    <xf numFmtId="49" fontId="6" fillId="0" borderId="2" xfId="0" applyFont="1" applyBorder="1" applyNumberFormat="1">
      <alignment horizontal="center" vertical="center" wrapText="1"/>
    </xf>
    <xf numFmtId="49" fontId="6" fillId="0" borderId="3" xfId="0" applyFont="1" applyBorder="1" applyNumberFormat="1">
      <alignment horizontal="center" vertical="center" wrapText="1"/>
    </xf>
    <xf numFmtId="0" fontId="6" fillId="0" borderId="4" xfId="0" applyFont="1" applyBorder="1">
      <alignment horizontal="center" vertical="center"/>
      <protection locked="0"/>
    </xf>
    <xf numFmtId="0" fontId="6" fillId="0" borderId="2" xfId="0" applyFont="1" applyBorder="1">
      <alignment horizontal="center" vertical="center"/>
      <protection locked="0"/>
    </xf>
    <xf numFmtId="0" fontId="6" fillId="0" borderId="7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</xf>
    <xf numFmtId="0" fontId="6" fillId="0" borderId="6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wrapText="1"/>
    </xf>
    <xf numFmtId="0" fontId="2" fillId="0" borderId="1" xfId="0" applyFont="1" applyBorder="1">
      <alignment horizontal="left" vertical="center" wrapText="1" indent="1"/>
    </xf>
    <xf numFmtId="0" fontId="2" fillId="0" borderId="1" xfId="0" applyFont="1" applyBorder="1">
      <alignment horizontal="left" vertical="center" wrapText="1" indent="2"/>
    </xf>
    <xf numFmtId="0" fontId="11" fillId="0" borderId="2" xfId="0" applyFont="1" applyBorder="1">
      <alignment horizontal="center" vertical="center"/>
    </xf>
    <xf numFmtId="0" fontId="11" fillId="0" borderId="3" xfId="0" applyFont="1" applyBorder="1">
      <alignment horizontal="center" vertical="center"/>
    </xf>
    <xf numFmtId="0" fontId="19" fillId="0" borderId="0" xfId="0" applyFont="1">
      <alignment horizontal="center"/>
    </xf>
    <xf numFmtId="0" fontId="20" fillId="0" borderId="0" xfId="0" applyFont="1">
      <alignment horizontal="center" wrapText="1"/>
    </xf>
    <xf numFmtId="0" fontId="11" fillId="0" borderId="0" xfId="0" applyFont="1">
      <alignment horizontal="center" wrapText="1"/>
    </xf>
    <xf numFmtId="0" fontId="2" fillId="0" borderId="0" xfId="0" applyFont="1">
      <alignment horizontal="right" vertical="center" wrapText="1"/>
    </xf>
    <xf numFmtId="0" fontId="3" fillId="0" borderId="0" xfId="0" applyFont="1" quotePrefix="1">
      <alignment horizontal="center" vertical="center"/>
      <protection locked="0"/>
    </xf>
    <xf numFmtId="0" fontId="21" fillId="0" borderId="0" xfId="0" applyFont="1">
      <alignment horizontal="center" vertical="center"/>
      <protection locked="0"/>
    </xf>
    <xf numFmtId="0" fontId="6" fillId="0" borderId="5" xfId="0" applyFont="1" applyBorder="1">
      <alignment horizontal="center" vertical="center" wrapText="1"/>
      <protection locked="0"/>
    </xf>
    <xf numFmtId="0" fontId="22" fillId="0" borderId="5" xfId="0" applyFont="1" applyBorder="1">
      <alignment horizontal="center" vertical="center" wrapText="1"/>
      <protection locked="0"/>
    </xf>
    <xf numFmtId="0" fontId="23" fillId="0" borderId="1" xfId="0" applyFont="1" applyBorder="1">
      <alignment horizontal="center" vertical="center"/>
      <protection locked="0"/>
    </xf>
    <xf numFmtId="0" fontId="24" fillId="0" borderId="1" xfId="0" applyFont="1" applyBorder="1">
      <alignment horizontal="center" vertical="center"/>
    </xf>
    <xf numFmtId="0" fontId="23" fillId="0" borderId="1" xfId="0" applyFont="1" applyBorder="1">
      <alignment horizontal="center" vertical="center"/>
    </xf>
    <xf numFmtId="0" fontId="23" fillId="0" borderId="2" xfId="0" applyFont="1" applyBorder="1">
      <alignment horizontal="center" vertical="center"/>
    </xf>
    <xf numFmtId="176" fontId="25" fillId="0" borderId="1" xfId="0" applyFont="1" applyBorder="1" applyNumberFormat="1">
      <alignment horizontal="center" vertical="center"/>
    </xf>
    <xf numFmtId="176" fontId="26" fillId="0" borderId="1" xfId="0" applyFont="1" applyBorder="1" applyNumberFormat="1">
      <alignment horizontal="right" vertical="center"/>
    </xf>
    <xf numFmtId="176" fontId="2" fillId="0" borderId="1" xfId="0" applyFont="1" applyBorder="1" applyNumberFormat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Font="1" applyNumberFormat="1">
      <protection locked="0"/>
    </xf>
    <xf numFmtId="0" fontId="21" fillId="0" borderId="0" xfId="0" applyFont="1">
      <alignment horizontal="center" vertical="center"/>
    </xf>
    <xf numFmtId="0" fontId="6" fillId="0" borderId="0" xfId="0" applyFont="1">
      <alignment horizontal="left" vertical="center"/>
      <protection locked="0"/>
    </xf>
    <xf numFmtId="0" fontId="6" fillId="0" borderId="8" xfId="0" applyFont="1" applyBorder="1">
      <alignment horizontal="center" vertical="center"/>
      <protection locked="0"/>
    </xf>
    <xf numFmtId="0" fontId="6" fillId="0" borderId="3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 wrapText="1"/>
      <protection locked="0"/>
    </xf>
    <xf numFmtId="0" fontId="6" fillId="0" borderId="9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/>
    </xf>
    <xf numFmtId="0" fontId="6" fillId="0" borderId="2" xfId="0" applyFont="1" applyBorder="1">
      <alignment horizontal="center" vertical="center" wrapText="1"/>
      <protection locked="0"/>
    </xf>
    <xf numFmtId="0" fontId="6" fillId="0" borderId="5" xfId="0" applyFont="1" applyBorder="1">
      <alignment horizontal="center" vertical="center"/>
      <protection locked="0"/>
    </xf>
    <xf numFmtId="3" fontId="11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indent="1"/>
    </xf>
    <xf numFmtId="0" fontId="2" fillId="0" borderId="1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left" vertical="center"/>
      <protection locked="0"/>
    </xf>
    <xf numFmtId="0" fontId="2" fillId="0" borderId="3" xfId="0" applyFont="1" applyBorder="1">
      <alignment horizontal="left" vertical="center"/>
      <protection locked="0"/>
    </xf>
    <xf numFmtId="0" fontId="11" fillId="0" borderId="0" xfId="0" applyFont="1">
      <alignment vertical="center"/>
    </xf>
    <xf numFmtId="49" fontId="11" fillId="0" borderId="0" xfId="0" applyFont="1" applyNumberFormat="1">
      <alignment vertical="center"/>
    </xf>
    <xf numFmtId="0" fontId="2" fillId="0" borderId="0" xfId="0" applyFont="1">
      <alignment horizontal="left" vertical="center"/>
      <protection locked="0"/>
    </xf>
    <xf numFmtId="0" fontId="6" fillId="0" borderId="0" xfId="0" applyFont="1">
      <alignment horizontal="left" vertical="center"/>
    </xf>
    <xf numFmtId="0" fontId="6" fillId="0" borderId="0" xfId="0" applyFont="1">
      <alignment vertical="center"/>
    </xf>
    <xf numFmtId="0" fontId="6" fillId="0" borderId="4" xfId="0" applyFont="1" applyBorder="1">
      <alignment horizontal="center" vertical="center" wrapText="1"/>
    </xf>
    <xf numFmtId="0" fontId="6" fillId="0" borderId="9" xfId="0" applyFont="1" applyBorder="1">
      <alignment horizontal="center" vertical="center" wrapText="1"/>
    </xf>
    <xf numFmtId="0" fontId="6" fillId="0" borderId="12" xfId="0" applyFont="1" applyBorder="1">
      <alignment horizontal="center" vertical="center"/>
    </xf>
    <xf numFmtId="0" fontId="6" fillId="0" borderId="13" xfId="0" applyFont="1" applyBorder="1">
      <alignment horizontal="center" vertical="center" wrapText="1"/>
      <protection locked="0"/>
    </xf>
    <xf numFmtId="3" fontId="11" fillId="0" borderId="1" xfId="0" applyFont="1" applyBorder="1" applyNumberFormat="1">
      <alignment horizontal="center" vertical="center"/>
    </xf>
    <xf numFmtId="0" fontId="11" fillId="0" borderId="1" xfId="0" applyFont="1" applyBorder="1">
      <alignment vertical="center"/>
    </xf>
    <xf numFmtId="49" fontId="1" fillId="0" borderId="1" xfId="2" applyFont="1" applyBorder="1" applyNumberFormat="1">
      <alignment horizontal="left" vertical="center" wrapText="1"/>
      <protection locked="0"/>
    </xf>
    <xf numFmtId="0" fontId="2" fillId="0" borderId="8" xfId="0" applyFont="1" applyBorder="1">
      <alignment horizontal="left" vertical="center"/>
    </xf>
    <xf numFmtId="0" fontId="2" fillId="0" borderId="3" xfId="0" applyFont="1" applyBorder="1">
      <alignment horizontal="left" vertical="center"/>
    </xf>
    <xf numFmtId="0" fontId="2" fillId="0" borderId="0" xfId="0" applyFont="1">
      <alignment horizontal="right" vertical="center" wrapText="1"/>
      <protection locked="0"/>
    </xf>
    <xf numFmtId="0" fontId="2" fillId="0" borderId="0" xfId="0" applyFont="1">
      <alignment vertical="top"/>
      <protection locked="0"/>
    </xf>
    <xf numFmtId="0" fontId="6" fillId="0" borderId="1" xfId="0" applyFont="1" applyBorder="1">
      <alignment horizontal="center" vertical="center"/>
      <protection locked="0"/>
    </xf>
    <xf numFmtId="0" fontId="2" fillId="0" borderId="1" xfId="0" applyFont="1" applyBorder="1">
      <alignment vertical="center" wrapText="1"/>
    </xf>
    <xf numFmtId="0" fontId="2" fillId="0" borderId="1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 indent="2"/>
    </xf>
    <xf numFmtId="0" fontId="27" fillId="0" borderId="0" xfId="0" applyFont="1">
      <alignment horizontal="right"/>
      <protection locked="0"/>
    </xf>
    <xf numFmtId="49" fontId="27" fillId="0" borderId="0" xfId="0" applyFont="1" applyNumberFormat="1">
      <protection locked="0"/>
    </xf>
    <xf numFmtId="0" fontId="3" fillId="0" borderId="0" xfId="0" applyFont="1">
      <alignment horizontal="center" vertical="center" wrapText="1"/>
      <protection locked="0"/>
    </xf>
    <xf numFmtId="0" fontId="28" fillId="0" borderId="0" xfId="0" applyFont="1">
      <alignment horizontal="center" vertical="center" wrapText="1"/>
      <protection locked="0"/>
    </xf>
    <xf numFmtId="0" fontId="28" fillId="0" borderId="0" xfId="0" applyFont="1">
      <alignment horizontal="center" vertical="center"/>
      <protection locked="0"/>
    </xf>
    <xf numFmtId="0" fontId="28" fillId="0" borderId="0" xfId="0" applyFont="1">
      <alignment horizontal="center" vertical="center"/>
    </xf>
    <xf numFmtId="49" fontId="6" fillId="0" borderId="7" xfId="0" applyFont="1" applyBorder="1" applyNumberFormat="1">
      <alignment horizontal="center" vertical="center" wrapText="1"/>
      <protection locked="0"/>
    </xf>
    <xf numFmtId="0" fontId="6" fillId="0" borderId="7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 wrapText="1"/>
      <protection locked="0"/>
    </xf>
    <xf numFmtId="0" fontId="6" fillId="0" borderId="6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/>
      <protection locked="0"/>
    </xf>
    <xf numFmtId="0" fontId="2" fillId="0" borderId="5" xfId="0" applyFont="1" applyBorder="1">
      <alignment horizontal="left" vertical="center" wrapText="1"/>
      <protection locked="0"/>
    </xf>
    <xf numFmtId="0" fontId="2" fillId="0" borderId="6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/>
      <protection locked="0"/>
    </xf>
    <xf numFmtId="0" fontId="11" fillId="0" borderId="8" xfId="0" applyFont="1" applyBorder="1">
      <alignment horizontal="center" vertical="center"/>
      <protection locked="0"/>
    </xf>
    <xf numFmtId="0" fontId="11" fillId="0" borderId="3" xfId="0" applyFont="1" applyBorder="1">
      <alignment horizontal="center" vertical="center"/>
      <protection locked="0"/>
    </xf>
    <xf numFmtId="0" fontId="29" fillId="0" borderId="0" xfId="0" applyFont="1" quotePrefix="1">
      <alignment horizontal="center" vertical="center" wrapText="1"/>
      <protection locked="0"/>
    </xf>
    <xf numFmtId="0" fontId="2" fillId="0" borderId="0" xfId="0" applyFont="1">
      <alignment horizontal="left" vertical="center"/>
    </xf>
    <xf numFmtId="0" fontId="2" fillId="0" borderId="0" xfId="0" applyFont="1">
      <alignment horizontal="right"/>
      <protection locked="0"/>
    </xf>
    <xf numFmtId="0" fontId="6" fillId="0" borderId="7" xfId="0" applyFont="1" applyBorder="1">
      <alignment horizontal="center" vertical="center" wrapText="1"/>
    </xf>
    <xf numFmtId="0" fontId="6" fillId="0" borderId="8" xfId="0" applyFont="1" applyBorder="1">
      <alignment horizontal="center" vertical="center" wrapText="1"/>
    </xf>
    <xf numFmtId="0" fontId="6" fillId="0" borderId="3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  <protection locked="0"/>
    </xf>
    <xf numFmtId="0" fontId="6" fillId="0" borderId="11" xfId="0" applyFont="1" applyBorder="1">
      <alignment horizontal="center" vertical="center" wrapText="1"/>
    </xf>
    <xf numFmtId="0" fontId="6" fillId="0" borderId="11" xfId="0" applyFont="1" applyBorder="1">
      <alignment horizontal="center" vertical="center"/>
      <protection locked="0"/>
    </xf>
    <xf numFmtId="0" fontId="6" fillId="0" borderId="11" xfId="0" applyFont="1" applyBorder="1">
      <alignment horizontal="center" vertical="center" wrapText="1"/>
      <protection locked="0"/>
    </xf>
    <xf numFmtId="0" fontId="6" fillId="0" borderId="6" xfId="0" applyFont="1" applyBorder="1">
      <alignment horizontal="center" vertical="center" wrapText="1"/>
    </xf>
    <xf numFmtId="0" fontId="6" fillId="0" borderId="6" xfId="0" applyFont="1" applyBorder="1">
      <alignment horizontal="center" vertical="center" wrapText="1"/>
      <protection locked="0"/>
    </xf>
    <xf numFmtId="0" fontId="2" fillId="0" borderId="5" xfId="0" applyFont="1" applyBorder="1">
      <alignment horizontal="left" vertical="center" wrapText="1"/>
    </xf>
    <xf numFmtId="0" fontId="2" fillId="0" borderId="6" xfId="0" applyFont="1" applyBorder="1">
      <alignment horizontal="left" vertical="center" wrapText="1"/>
    </xf>
    <xf numFmtId="0" fontId="2" fillId="0" borderId="6" xfId="0" applyFont="1" applyBorder="1">
      <alignment horizontal="right" vertical="center"/>
    </xf>
    <xf numFmtId="0" fontId="2" fillId="0" borderId="5" xfId="0" applyFont="1" applyBorder="1" quotePrefix="1">
      <alignment horizontal="left" vertical="center" wrapText="1"/>
    </xf>
    <xf numFmtId="3" fontId="2" fillId="0" borderId="6" xfId="0" applyFont="1" applyBorder="1" applyNumberFormat="1">
      <alignment horizontal="right" vertical="center"/>
    </xf>
    <xf numFmtId="0" fontId="2" fillId="0" borderId="13" xfId="0" applyFont="1" applyBorder="1">
      <alignment horizontal="center" vertical="center"/>
    </xf>
    <xf numFmtId="0" fontId="2" fillId="0" borderId="11" xfId="0" applyFont="1" applyBorder="1">
      <alignment horizontal="left" vertical="center"/>
    </xf>
    <xf numFmtId="0" fontId="2" fillId="0" borderId="0" xfId="0" applyFont="1">
      <alignment vertical="top" wrapText="1"/>
      <protection locked="0"/>
    </xf>
    <xf numFmtId="0" fontId="3" fillId="0" borderId="0" xfId="0" applyFont="1">
      <alignment horizontal="center" vertical="center" wrapText="1"/>
    </xf>
    <xf numFmtId="0" fontId="21" fillId="0" borderId="0" xfId="0" applyFont="1">
      <alignment horizontal="center" vertical="center" wrapText="1"/>
    </xf>
    <xf numFmtId="0" fontId="21" fillId="0" borderId="0" xfId="0" applyFont="1">
      <alignment horizontal="center" vertical="center" wrapText="1"/>
      <protection locked="0"/>
    </xf>
    <xf numFmtId="0" fontId="2" fillId="0" borderId="0" xfId="0" applyFont="1" quotePrefix="1">
      <alignment horizontal="left" vertical="center" wrapText="1"/>
    </xf>
    <xf numFmtId="0" fontId="6" fillId="0" borderId="0" xfId="0" applyFont="1">
      <alignment wrapText="1"/>
    </xf>
    <xf numFmtId="0" fontId="2" fillId="0" borderId="0" xfId="0" applyFont="1">
      <alignment horizontal="right" wrapText="1"/>
      <protection locked="0"/>
    </xf>
    <xf numFmtId="0" fontId="6" fillId="0" borderId="7" xfId="0" applyFont="1" applyBorder="1">
      <alignment horizontal="center" vertical="center" wrapText="1"/>
      <protection locked="0"/>
    </xf>
    <xf numFmtId="3" fontId="6" fillId="0" borderId="5" xfId="0" applyFont="1" applyBorder="1" applyNumberFormat="1">
      <alignment horizontal="center" vertical="center"/>
    </xf>
    <xf numFmtId="0" fontId="2" fillId="0" borderId="11" xfId="0" applyFont="1" applyBorder="1">
      <alignment horizontal="left" vertical="center"/>
      <protection locked="0"/>
    </xf>
    <xf numFmtId="0" fontId="2" fillId="0" borderId="0" xfId="0" applyFont="1">
      <alignment horizontal="left" vertical="center" wrapText="1"/>
    </xf>
    <xf numFmtId="0" fontId="11" fillId="0" borderId="0" xfId="0" applyFont="1">
      <alignment horizontal="right" wrapText="1"/>
    </xf>
    <xf numFmtId="0" fontId="6" fillId="0" borderId="12" xfId="0" applyFont="1" applyBorder="1">
      <alignment horizontal="center" vertical="center" wrapText="1"/>
    </xf>
    <xf numFmtId="0" fontId="2" fillId="0" borderId="1" xfId="0" applyFont="1" applyBorder="1">
      <alignment horizontal="left" vertical="center" wrapText="1" indent="1"/>
      <protection locked="0"/>
    </xf>
    <xf numFmtId="0" fontId="2" fillId="0" borderId="1" xfId="0" applyFont="1" applyBorder="1">
      <alignment horizontal="center" vertical="center" wrapText="1"/>
      <protection locked="0"/>
    </xf>
    <xf numFmtId="0" fontId="2" fillId="0" borderId="1" xfId="0" applyFont="1" applyBorder="1" quotePrefix="1">
      <alignment horizontal="left" vertical="center" wrapText="1" indent="2"/>
      <protection locked="0"/>
    </xf>
    <xf numFmtId="0" fontId="3" fillId="0" borderId="0" xfId="0" applyFont="1" quotePrefix="1">
      <alignment horizontal="center" vertical="center" wrapText="1"/>
    </xf>
    <xf numFmtId="0" fontId="11" fillId="0" borderId="0" xfId="0" applyFont="1">
      <alignment horizontal="right" vertical="center" wrapText="1"/>
    </xf>
    <xf numFmtId="0" fontId="6" fillId="0" borderId="2" xfId="0" applyFont="1" applyBorder="1">
      <alignment horizontal="center" vertical="center" wrapText="1"/>
    </xf>
    <xf numFmtId="177" fontId="1" fillId="0" borderId="1" xfId="7" applyFont="1" applyBorder="1" applyNumberFormat="1">
      <alignment horizontal="right" vertical="center"/>
      <protection locked="0"/>
    </xf>
    <xf numFmtId="0" fontId="2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center" vertical="center" wrapText="1"/>
      <protection locked="0"/>
    </xf>
    <xf numFmtId="0" fontId="2" fillId="0" borderId="3" xfId="0" applyFont="1" applyBorder="1">
      <alignment horizontal="center" vertical="center" wrapText="1"/>
      <protection locked="0"/>
    </xf>
    <xf numFmtId="0" fontId="11" fillId="0" borderId="0" xfId="0" applyFont="1">
      <alignment horizontal="right" vertical="center"/>
      <protection locked="0"/>
    </xf>
    <xf numFmtId="0" fontId="11" fillId="0" borderId="1" xfId="0" applyFont="1" applyBorder="1">
      <alignment horizontal="center" vertical="center"/>
      <protection locked="0"/>
    </xf>
    <xf numFmtId="0" fontId="6" fillId="0" borderId="4" xfId="0" applyFont="1" applyBorder="1" quotePrefix="1">
      <alignment horizontal="center" vertical="center" wrapText="1"/>
      <protection locked="0"/>
    </xf>
    <xf numFmtId="0" fontId="6" fillId="0" borderId="4" xfId="0" applyFont="1" applyBorder="1" quotePrefix="1">
      <alignment horizontal="center" vertical="center" wrapText="1"/>
    </xf>
    <xf numFmtId="0" fontId="2" fillId="0" borderId="8" xfId="0" applyFont="1" applyBorder="1">
      <alignment horizontal="left" vertical="center" wrapText="1"/>
      <protection locked="0"/>
    </xf>
    <xf numFmtId="0" fontId="2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937C9E-9D16-20F7-C4B7-D201F539EED3}" mc:Ignorable="x14ac xr xr2 xr3">
  <sheetPr>
    <outlinePr summaryRight="0" summaryBelow="0"/>
    <pageSetUpPr fitToPage="1"/>
  </sheetPr>
  <dimension ref="A1:D38"/>
  <sheetViews>
    <sheetView topLeftCell="A28" showZeros="0" workbookViewId="0" tabSelected="1"/>
  </sheetViews>
  <sheetFormatPr defaultColWidth="10.66015625" customHeight="1" defaultRowHeight="12"/>
  <cols>
    <col min="1" max="1" width="37.16015625" customWidth="1"/>
    <col min="2" max="2" width="55.453125" customWidth="1"/>
    <col min="3" max="3" width="42.66015625" customWidth="1"/>
    <col min="4" max="4" width="39.5" customWidth="1"/>
  </cols>
  <sheetData>
    <row customHeight="1" ht="15">
      <c r="D1" s="8" t="s">
        <v>0</v>
      </c>
    </row>
    <row customHeight="1" ht="36">
      <c r="A2" s="9">
        <f>"2025"&amp;"年部门财务收支预算总表"</f>
      </c>
      <c r="B2" s="10"/>
      <c r="C2" s="10"/>
      <c r="D2" s="10"/>
    </row>
    <row customHeight="1" ht="18.75">
      <c r="A3" s="11">
        <f>"单位名称："&amp;"中国共产主义青年团临沧市委员会"</f>
      </c>
      <c r="B3" s="12"/>
      <c r="C3" s="12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16">
        <f>"2025"&amp;"年预算数"</f>
      </c>
      <c r="C5" s="15" t="s">
        <v>5</v>
      </c>
      <c r="D5" s="16">
        <f>"2025"&amp;"年预算数"</f>
      </c>
    </row>
    <row customHeight="1" ht="18.75">
      <c r="A6" s="17"/>
      <c r="B6" s="17"/>
      <c r="C6" s="17"/>
      <c r="D6" s="17"/>
    </row>
    <row customHeight="1" ht="18.75">
      <c r="A7" s="18" t="s">
        <v>6</v>
      </c>
      <c r="B7" s="19">
        <v>9959182.67</v>
      </c>
      <c r="C7" s="18" t="s">
        <v>7</v>
      </c>
      <c r="D7" s="19">
        <v>9485520.81</v>
      </c>
    </row>
    <row customHeight="1" ht="18.75">
      <c r="A8" s="18" t="s">
        <v>8</v>
      </c>
      <c r="B8" s="19"/>
      <c r="C8" s="18" t="s">
        <v>9</v>
      </c>
      <c r="D8" s="19"/>
    </row>
    <row customHeight="1" ht="18.75">
      <c r="A9" s="18" t="s">
        <v>10</v>
      </c>
      <c r="B9" s="19"/>
      <c r="C9" s="18" t="s">
        <v>11</v>
      </c>
      <c r="D9" s="19"/>
    </row>
    <row customHeight="1" ht="18.75">
      <c r="A10" s="18" t="s">
        <v>12</v>
      </c>
      <c r="B10" s="19"/>
      <c r="C10" s="18" t="s">
        <v>13</v>
      </c>
      <c r="D10" s="19"/>
    </row>
    <row customHeight="1" ht="18.75">
      <c r="A11" s="20" t="s">
        <v>14</v>
      </c>
      <c r="B11" s="19"/>
      <c r="C11" s="21" t="s">
        <v>15</v>
      </c>
      <c r="D11" s="19"/>
    </row>
    <row customHeight="1" ht="18.75">
      <c r="A12" s="22" t="s">
        <v>16</v>
      </c>
      <c r="B12" s="19"/>
      <c r="C12" s="23" t="s">
        <v>17</v>
      </c>
      <c r="D12" s="19"/>
    </row>
    <row customHeight="1" ht="18.75">
      <c r="A13" s="22" t="s">
        <v>18</v>
      </c>
      <c r="B13" s="19"/>
      <c r="C13" s="23" t="s">
        <v>19</v>
      </c>
      <c r="D13" s="19"/>
    </row>
    <row customHeight="1" ht="18.75">
      <c r="A14" s="22" t="s">
        <v>20</v>
      </c>
      <c r="B14" s="19"/>
      <c r="C14" s="23" t="s">
        <v>21</v>
      </c>
      <c r="D14" s="19">
        <v>188080</v>
      </c>
    </row>
    <row customHeight="1" ht="18.75">
      <c r="A15" s="22" t="s">
        <v>22</v>
      </c>
      <c r="B15" s="19"/>
      <c r="C15" s="23" t="s">
        <v>23</v>
      </c>
      <c r="D15" s="19">
        <v>123980.5</v>
      </c>
    </row>
    <row customHeight="1" ht="18.75">
      <c r="A16" s="22" t="s">
        <v>24</v>
      </c>
      <c r="B16" s="19"/>
      <c r="C16" s="22" t="s">
        <v>25</v>
      </c>
      <c r="D16" s="19"/>
    </row>
    <row customHeight="1" ht="18.75">
      <c r="A17" s="22" t="s">
        <v>26</v>
      </c>
      <c r="B17" s="19"/>
      <c r="C17" s="22" t="s">
        <v>27</v>
      </c>
      <c r="D17" s="19"/>
    </row>
    <row customHeight="1" ht="18.75">
      <c r="A18" s="24" t="s">
        <v>26</v>
      </c>
      <c r="B18" s="19"/>
      <c r="C18" s="23" t="s">
        <v>28</v>
      </c>
      <c r="D18" s="19"/>
    </row>
    <row customHeight="1" ht="18.75">
      <c r="A19" s="24" t="s">
        <v>26</v>
      </c>
      <c r="B19" s="19"/>
      <c r="C19" s="23" t="s">
        <v>29</v>
      </c>
      <c r="D19" s="19"/>
    </row>
    <row customHeight="1" ht="18.75">
      <c r="A20" s="24" t="s">
        <v>26</v>
      </c>
      <c r="B20" s="19"/>
      <c r="C20" s="23" t="s">
        <v>30</v>
      </c>
      <c r="D20" s="19"/>
    </row>
    <row customHeight="1" ht="18.75">
      <c r="A21" s="24" t="s">
        <v>26</v>
      </c>
      <c r="B21" s="19"/>
      <c r="C21" s="23" t="s">
        <v>31</v>
      </c>
      <c r="D21" s="19"/>
    </row>
    <row customHeight="1" ht="18.75">
      <c r="A22" s="24" t="s">
        <v>26</v>
      </c>
      <c r="B22" s="19"/>
      <c r="C22" s="23" t="s">
        <v>32</v>
      </c>
      <c r="D22" s="19"/>
    </row>
    <row customHeight="1" ht="18.75">
      <c r="A23" s="24" t="s">
        <v>26</v>
      </c>
      <c r="B23" s="19"/>
      <c r="C23" s="23" t="s">
        <v>33</v>
      </c>
      <c r="D23" s="19"/>
    </row>
    <row customHeight="1" ht="18.75">
      <c r="A24" s="24" t="s">
        <v>26</v>
      </c>
      <c r="B24" s="19"/>
      <c r="C24" s="23" t="s">
        <v>34</v>
      </c>
      <c r="D24" s="19"/>
    </row>
    <row customHeight="1" ht="18.75">
      <c r="A25" s="24" t="s">
        <v>26</v>
      </c>
      <c r="B25" s="19"/>
      <c r="C25" s="23" t="s">
        <v>35</v>
      </c>
      <c r="D25" s="19">
        <v>161601.36</v>
      </c>
    </row>
    <row customHeight="1" ht="18.75">
      <c r="A26" s="24" t="s">
        <v>26</v>
      </c>
      <c r="B26" s="19"/>
      <c r="C26" s="23" t="s">
        <v>36</v>
      </c>
      <c r="D26" s="19"/>
    </row>
    <row customHeight="1" ht="18.75">
      <c r="A27" s="24" t="s">
        <v>26</v>
      </c>
      <c r="B27" s="19"/>
      <c r="C27" s="23" t="s">
        <v>37</v>
      </c>
      <c r="D27" s="19"/>
    </row>
    <row customHeight="1" ht="18.75">
      <c r="A28" s="24" t="s">
        <v>26</v>
      </c>
      <c r="B28" s="19"/>
      <c r="C28" s="23" t="s">
        <v>38</v>
      </c>
      <c r="D28" s="19"/>
    </row>
    <row customHeight="1" ht="18.75">
      <c r="A29" s="24" t="s">
        <v>26</v>
      </c>
      <c r="B29" s="19"/>
      <c r="C29" s="23" t="s">
        <v>39</v>
      </c>
      <c r="D29" s="19"/>
    </row>
    <row customHeight="1" ht="18.75">
      <c r="A30" s="25" t="s">
        <v>26</v>
      </c>
      <c r="B30" s="19"/>
      <c r="C30" s="22" t="s">
        <v>40</v>
      </c>
      <c r="D30" s="19"/>
    </row>
    <row customHeight="1" ht="18.75">
      <c r="A31" s="25" t="s">
        <v>26</v>
      </c>
      <c r="B31" s="19"/>
      <c r="C31" s="22" t="s">
        <v>41</v>
      </c>
      <c r="D31" s="19"/>
    </row>
    <row customHeight="1" ht="18.75">
      <c r="A32" s="25" t="s">
        <v>26</v>
      </c>
      <c r="B32" s="19"/>
      <c r="C32" s="22" t="s">
        <v>42</v>
      </c>
      <c r="D32" s="19"/>
    </row>
    <row customHeight="1" ht="18.75">
      <c r="A33" s="25"/>
      <c r="B33" s="19"/>
      <c r="C33" s="22" t="s">
        <v>43</v>
      </c>
      <c r="D33" s="26"/>
    </row>
    <row customHeight="1" ht="18.75">
      <c r="A34" s="27" t="s">
        <v>44</v>
      </c>
      <c r="B34" s="28">
        <f>SUM(B7:B11)</f>
        <v>0</v>
      </c>
      <c r="C34" s="29" t="s">
        <v>45</v>
      </c>
      <c r="D34" s="28">
        <v>9959182.67</v>
      </c>
    </row>
    <row customHeight="1" ht="18.75">
      <c r="A35" s="30" t="s">
        <v>46</v>
      </c>
      <c r="B35" s="19"/>
      <c r="C35" s="18" t="s">
        <v>47</v>
      </c>
      <c r="D35" s="19"/>
    </row>
    <row customHeight="1" ht="18.75">
      <c r="A36" s="30" t="s">
        <v>48</v>
      </c>
      <c r="B36" s="19"/>
      <c r="C36" s="18" t="s">
        <v>48</v>
      </c>
      <c r="D36" s="19"/>
    </row>
    <row customHeight="1" ht="18.75">
      <c r="A37" s="30" t="s">
        <v>49</v>
      </c>
      <c r="B37" s="19" t="e">
        <f>B35-B36</f>
        <v>#VALUE!</v>
      </c>
      <c r="C37" s="18" t="s">
        <v>50</v>
      </c>
      <c r="D37" s="19"/>
    </row>
    <row customHeight="1" ht="18.75">
      <c r="A38" s="31" t="s">
        <v>51</v>
      </c>
      <c r="B38" s="28" t="e">
        <f t="shared" si="0" ref="B38:D38">B34+B35</f>
        <v>#VALUE!</v>
      </c>
      <c r="C38" s="29" t="s">
        <v>52</v>
      </c>
      <c r="D38" s="28" t="e">
        <f t="shared" si="0"/>
        <v>#VALUE!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094767-F999-F368-2D17-044525A403BB}" mc:Ignorable="x14ac xr xr2 xr3">
  <sheetPr>
    <outlinePr summaryRight="0" summaryBelow="0"/>
    <pageSetUpPr fitToPage="1"/>
  </sheetPr>
  <dimension ref="A1:F9"/>
  <sheetViews>
    <sheetView topLeftCell="A1" showZeros="0" workbookViewId="0" tabSelected="1"/>
  </sheetViews>
  <sheetFormatPr defaultColWidth="10.66015625" customHeight="1" defaultRowHeight="14.25"/>
  <cols>
    <col min="1" max="1" width="37.5" customWidth="1"/>
    <col min="2" max="2" width="19.66015625" customWidth="1"/>
    <col min="3" max="3" width="37.5" customWidth="1"/>
    <col min="4" max="6" width="33.33203125" customWidth="1"/>
  </cols>
  <sheetData>
    <row customHeight="1" ht="15">
      <c r="A1" s="168">
        <v>1</v>
      </c>
      <c r="B1" s="169">
        <v>0</v>
      </c>
      <c r="C1" s="168">
        <v>1</v>
      </c>
      <c r="D1" s="102"/>
      <c r="E1" s="102"/>
      <c r="F1" s="8" t="s">
        <v>358</v>
      </c>
    </row>
    <row customHeight="1" ht="32.25">
      <c r="A2" s="170">
        <f>"2025"&amp;"年部门政府性基金预算支出预算表"</f>
      </c>
      <c r="B2" s="171" t="s">
        <v>359</v>
      </c>
      <c r="C2" s="172"/>
      <c r="D2" s="173"/>
      <c r="E2" s="173"/>
      <c r="F2" s="173"/>
    </row>
    <row customHeight="1" ht="18.75">
      <c r="A3" s="88">
        <f>"单位名称："&amp;"中国共产主义青年团临沧市委员会"</f>
      </c>
      <c r="B3" s="150" t="s">
        <v>360</v>
      </c>
      <c r="C3" s="168"/>
      <c r="D3" s="102"/>
      <c r="E3" s="102"/>
      <c r="F3" s="8" t="s">
        <v>1</v>
      </c>
    </row>
    <row customHeight="1" ht="18.75">
      <c r="A4" s="105" t="s">
        <v>189</v>
      </c>
      <c r="B4" s="174" t="s">
        <v>74</v>
      </c>
      <c r="C4" s="175" t="s">
        <v>75</v>
      </c>
      <c r="D4" s="74" t="s">
        <v>361</v>
      </c>
      <c r="E4" s="74"/>
      <c r="F4" s="14"/>
    </row>
    <row customHeight="1" ht="18.75">
      <c r="A5" s="141"/>
      <c r="B5" s="176"/>
      <c r="C5" s="177"/>
      <c r="D5" s="109" t="s">
        <v>56</v>
      </c>
      <c r="E5" s="109" t="s">
        <v>76</v>
      </c>
      <c r="F5" s="109" t="s">
        <v>77</v>
      </c>
    </row>
    <row customHeight="1" ht="18.75">
      <c r="A6" s="141">
        <v>1</v>
      </c>
      <c r="B6" s="178" t="s">
        <v>170</v>
      </c>
      <c r="C6" s="177">
        <v>3</v>
      </c>
      <c r="D6" s="109">
        <v>4</v>
      </c>
      <c r="E6" s="109">
        <v>5</v>
      </c>
      <c r="F6" s="109">
        <v>6</v>
      </c>
    </row>
    <row customHeight="1" ht="18.75">
      <c r="A7" s="179"/>
      <c r="B7" s="180"/>
      <c r="C7" s="180"/>
      <c r="D7" s="19"/>
      <c r="E7" s="19"/>
      <c r="F7" s="19"/>
    </row>
    <row customHeight="1" ht="18.75">
      <c r="A8" s="179"/>
      <c r="B8" s="180"/>
      <c r="C8" s="180"/>
      <c r="D8" s="19"/>
      <c r="E8" s="19"/>
      <c r="F8" s="19"/>
    </row>
    <row customHeight="1" ht="18.75">
      <c r="A9" s="181" t="s">
        <v>127</v>
      </c>
      <c r="B9" s="182" t="s">
        <v>127</v>
      </c>
      <c r="C9" s="183" t="s">
        <v>127</v>
      </c>
      <c r="D9" s="19"/>
      <c r="E9" s="19"/>
      <c r="F9" s="19"/>
    </row>
  </sheetData>
  <mergeCells count="7">
    <mergeCell ref="A2:F2"/>
    <mergeCell ref="A9:C9"/>
    <mergeCell ref="D4:F4"/>
    <mergeCell ref="B4:B5"/>
    <mergeCell ref="C4:C5"/>
    <mergeCell ref="A4:A5"/>
    <mergeCell ref="A3:C3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39B5B55-E7B4-9A97-6872-79DD07CFABD9}" mc:Ignorable="x14ac xr xr2 xr3">
  <sheetPr>
    <outlinePr summaryRight="0" summaryBelow="0"/>
    <pageSetUpPr fitToPage="1"/>
  </sheetPr>
  <dimension ref="A1:Q10"/>
  <sheetViews>
    <sheetView topLeftCell="A1" showZeros="0" workbookViewId="0" tabSelected="1"/>
  </sheetViews>
  <sheetFormatPr defaultColWidth="10.66015625" customHeight="1" defaultRowHeight="14.25"/>
  <cols>
    <col min="1" max="1" width="45.66015625" customWidth="1"/>
    <col min="2" max="2" width="25.33203125" customWidth="1"/>
    <col min="3" max="3" width="41.16015625" customWidth="1"/>
    <col min="4" max="4" width="9" customWidth="1"/>
    <col min="5" max="5" width="12" customWidth="1"/>
    <col min="6" max="17" width="19.33203125" customWidth="1"/>
  </cols>
  <sheetData>
    <row customHeight="1" ht="15">
      <c r="A1" s="69"/>
      <c r="B1" s="69"/>
      <c r="C1" s="69"/>
      <c r="D1" s="69"/>
      <c r="E1" s="69"/>
      <c r="F1" s="69"/>
      <c r="G1" s="69"/>
      <c r="H1" s="69"/>
      <c r="I1" s="69"/>
      <c r="J1" s="69"/>
      <c r="O1" s="34"/>
      <c r="P1" s="34"/>
      <c r="Q1" s="8" t="s">
        <v>362</v>
      </c>
    </row>
    <row customHeight="1" ht="35.25">
      <c r="A2" s="184">
        <f>"2025"&amp;"年部门政府采购预算表"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21"/>
      <c r="L2" s="133"/>
      <c r="M2" s="133"/>
      <c r="N2" s="133"/>
      <c r="O2" s="121"/>
      <c r="P2" s="121"/>
      <c r="Q2" s="133"/>
    </row>
    <row customHeight="1" ht="18.75">
      <c r="A3" s="185">
        <f>"单位名称："&amp;"中国共产主义青年团临沧市委员会"</f>
      </c>
      <c r="B3" s="38"/>
      <c r="C3" s="38"/>
      <c r="D3" s="38"/>
      <c r="E3" s="38"/>
      <c r="F3" s="38"/>
      <c r="G3" s="38"/>
      <c r="H3" s="38"/>
      <c r="I3" s="38"/>
      <c r="J3" s="38"/>
      <c r="O3" s="186"/>
      <c r="P3" s="186"/>
      <c r="Q3" s="8" t="s">
        <v>176</v>
      </c>
    </row>
    <row customHeight="1" ht="18.75">
      <c r="A4" s="153" t="s">
        <v>363</v>
      </c>
      <c r="B4" s="187" t="s">
        <v>364</v>
      </c>
      <c r="C4" s="187" t="s">
        <v>365</v>
      </c>
      <c r="D4" s="187" t="s">
        <v>366</v>
      </c>
      <c r="E4" s="187" t="s">
        <v>367</v>
      </c>
      <c r="F4" s="187" t="s">
        <v>368</v>
      </c>
      <c r="G4" s="188" t="s">
        <v>196</v>
      </c>
      <c r="H4" s="188"/>
      <c r="I4" s="188"/>
      <c r="J4" s="188"/>
      <c r="K4" s="72"/>
      <c r="L4" s="188"/>
      <c r="M4" s="188"/>
      <c r="N4" s="188"/>
      <c r="O4" s="135"/>
      <c r="P4" s="72"/>
      <c r="Q4" s="189"/>
    </row>
    <row customHeight="1" ht="18.75">
      <c r="A5" s="154"/>
      <c r="B5" s="190"/>
      <c r="C5" s="190"/>
      <c r="D5" s="190"/>
      <c r="E5" s="190"/>
      <c r="F5" s="190"/>
      <c r="G5" s="190" t="s">
        <v>56</v>
      </c>
      <c r="H5" s="190" t="s">
        <v>59</v>
      </c>
      <c r="I5" s="190" t="s">
        <v>369</v>
      </c>
      <c r="J5" s="190" t="s">
        <v>370</v>
      </c>
      <c r="K5" s="191" t="s">
        <v>371</v>
      </c>
      <c r="L5" s="192" t="s">
        <v>79</v>
      </c>
      <c r="M5" s="192"/>
      <c r="N5" s="192"/>
      <c r="O5" s="193"/>
      <c r="P5" s="194"/>
      <c r="Q5" s="195"/>
    </row>
    <row customHeight="1" ht="30">
      <c r="A6" s="75"/>
      <c r="B6" s="195"/>
      <c r="C6" s="195"/>
      <c r="D6" s="195"/>
      <c r="E6" s="195"/>
      <c r="F6" s="195"/>
      <c r="G6" s="195"/>
      <c r="H6" s="195" t="s">
        <v>58</v>
      </c>
      <c r="I6" s="195"/>
      <c r="J6" s="195"/>
      <c r="K6" s="196"/>
      <c r="L6" s="195" t="s">
        <v>58</v>
      </c>
      <c r="M6" s="195" t="s">
        <v>65</v>
      </c>
      <c r="N6" s="195" t="s">
        <v>204</v>
      </c>
      <c r="O6" s="77" t="s">
        <v>67</v>
      </c>
      <c r="P6" s="196" t="s">
        <v>68</v>
      </c>
      <c r="Q6" s="195" t="s">
        <v>69</v>
      </c>
    </row>
    <row customHeight="1" ht="18.75">
      <c r="A7" s="17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177">
        <v>7</v>
      </c>
      <c r="H7" s="177">
        <v>8</v>
      </c>
      <c r="I7" s="177">
        <v>9</v>
      </c>
      <c r="J7" s="177">
        <v>10</v>
      </c>
      <c r="K7" s="177">
        <v>11</v>
      </c>
      <c r="L7" s="177">
        <v>12</v>
      </c>
      <c r="M7" s="177">
        <v>13</v>
      </c>
      <c r="N7" s="177">
        <v>14</v>
      </c>
      <c r="O7" s="177">
        <v>15</v>
      </c>
      <c r="P7" s="177">
        <v>16</v>
      </c>
      <c r="Q7" s="177">
        <v>17</v>
      </c>
    </row>
    <row customHeight="1" ht="18.75">
      <c r="A8" s="197"/>
      <c r="B8" s="198"/>
      <c r="C8" s="198"/>
      <c r="D8" s="198"/>
      <c r="E8" s="19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customHeight="1" ht="18.75">
      <c r="A9" s="200"/>
      <c r="B9" s="198"/>
      <c r="C9" s="198"/>
      <c r="D9" s="198"/>
      <c r="E9" s="201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customHeight="1" ht="18.75">
      <c r="A10" s="202" t="s">
        <v>127</v>
      </c>
      <c r="B10" s="203"/>
      <c r="C10" s="203"/>
      <c r="D10" s="203"/>
      <c r="E10" s="19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</sheetData>
  <mergeCells count="16">
    <mergeCell ref="A10:E10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4EA048-B71B-12AA-3C5F-C7EB86F51EE1}" mc:Ignorable="x14ac xr xr2 xr3">
  <sheetPr>
    <outlinePr summaryRight="0" summaryBelow="0"/>
    <pageSetUpPr fitToPage="1"/>
  </sheetPr>
  <dimension ref="A1:N10"/>
  <sheetViews>
    <sheetView topLeftCell="A1" showZeros="0" workbookViewId="0" tabSelected="1"/>
  </sheetViews>
  <sheetFormatPr defaultColWidth="10.66015625" customHeight="1" defaultRowHeight="14.25"/>
  <cols>
    <col min="1" max="1" width="36.66015625" customWidth="1"/>
    <col min="2" max="3" width="25.5" customWidth="1"/>
    <col min="4" max="14" width="22.16015625" customWidth="1"/>
  </cols>
  <sheetData>
    <row customHeight="1" ht="15">
      <c r="A1" s="68"/>
      <c r="B1" s="68"/>
      <c r="C1" s="33"/>
      <c r="D1" s="68"/>
      <c r="E1" s="68"/>
      <c r="F1" s="68"/>
      <c r="G1" s="68"/>
      <c r="H1" s="204"/>
      <c r="I1" s="68"/>
      <c r="J1" s="68"/>
      <c r="K1" s="68"/>
      <c r="L1" s="34"/>
      <c r="M1" s="162"/>
      <c r="N1" s="119" t="s">
        <v>372</v>
      </c>
    </row>
    <row customHeight="1" ht="34.5">
      <c r="A2" s="205">
        <f>"2025"&amp;"年部门政府购买服务预算表"</f>
      </c>
      <c r="B2" s="206"/>
      <c r="C2" s="121"/>
      <c r="D2" s="206"/>
      <c r="E2" s="206"/>
      <c r="F2" s="206"/>
      <c r="G2" s="206"/>
      <c r="H2" s="207"/>
      <c r="I2" s="206"/>
      <c r="J2" s="206"/>
      <c r="K2" s="206"/>
      <c r="L2" s="121"/>
      <c r="M2" s="207"/>
      <c r="N2" s="206"/>
    </row>
    <row customHeight="1" ht="18.75">
      <c r="A3" s="208">
        <f>"单位名称："&amp;"中国共产主义青年团临沧市委员会"</f>
      </c>
      <c r="B3" s="209"/>
      <c r="C3" s="39"/>
      <c r="D3" s="209"/>
      <c r="E3" s="209"/>
      <c r="F3" s="209"/>
      <c r="G3" s="209"/>
      <c r="H3" s="204"/>
      <c r="I3" s="68"/>
      <c r="J3" s="68"/>
      <c r="K3" s="68"/>
      <c r="L3" s="186"/>
      <c r="M3" s="210"/>
      <c r="N3" s="119" t="s">
        <v>176</v>
      </c>
    </row>
    <row customHeight="1" ht="18.75">
      <c r="A4" s="153" t="s">
        <v>363</v>
      </c>
      <c r="B4" s="187" t="s">
        <v>373</v>
      </c>
      <c r="C4" s="211" t="s">
        <v>374</v>
      </c>
      <c r="D4" s="188" t="s">
        <v>196</v>
      </c>
      <c r="E4" s="188"/>
      <c r="F4" s="188"/>
      <c r="G4" s="188"/>
      <c r="H4" s="72"/>
      <c r="I4" s="188"/>
      <c r="J4" s="188"/>
      <c r="K4" s="188"/>
      <c r="L4" s="135"/>
      <c r="M4" s="72"/>
      <c r="N4" s="189"/>
    </row>
    <row customHeight="1" ht="18.75">
      <c r="A5" s="154"/>
      <c r="B5" s="190"/>
      <c r="C5" s="191"/>
      <c r="D5" s="190" t="s">
        <v>56</v>
      </c>
      <c r="E5" s="190" t="s">
        <v>59</v>
      </c>
      <c r="F5" s="190" t="s">
        <v>369</v>
      </c>
      <c r="G5" s="190" t="s">
        <v>370</v>
      </c>
      <c r="H5" s="191" t="s">
        <v>371</v>
      </c>
      <c r="I5" s="192" t="s">
        <v>79</v>
      </c>
      <c r="J5" s="192"/>
      <c r="K5" s="192"/>
      <c r="L5" s="193"/>
      <c r="M5" s="194"/>
      <c r="N5" s="195"/>
    </row>
    <row customHeight="1" ht="26.25">
      <c r="A6" s="75"/>
      <c r="B6" s="195"/>
      <c r="C6" s="196"/>
      <c r="D6" s="195"/>
      <c r="E6" s="195"/>
      <c r="F6" s="195"/>
      <c r="G6" s="195"/>
      <c r="H6" s="196"/>
      <c r="I6" s="195" t="s">
        <v>58</v>
      </c>
      <c r="J6" s="195" t="s">
        <v>65</v>
      </c>
      <c r="K6" s="195" t="s">
        <v>204</v>
      </c>
      <c r="L6" s="77" t="s">
        <v>67</v>
      </c>
      <c r="M6" s="196" t="s">
        <v>68</v>
      </c>
      <c r="N6" s="195" t="s">
        <v>69</v>
      </c>
    </row>
    <row customHeight="1" ht="18.75">
      <c r="A7" s="212">
        <v>1</v>
      </c>
      <c r="B7" s="212">
        <v>2</v>
      </c>
      <c r="C7" s="212">
        <v>3</v>
      </c>
      <c r="D7" s="212">
        <v>4</v>
      </c>
      <c r="E7" s="212">
        <v>5</v>
      </c>
      <c r="F7" s="212">
        <v>6</v>
      </c>
      <c r="G7" s="212">
        <v>7</v>
      </c>
      <c r="H7" s="212">
        <v>8</v>
      </c>
      <c r="I7" s="212">
        <v>9</v>
      </c>
      <c r="J7" s="212">
        <v>10</v>
      </c>
      <c r="K7" s="212">
        <v>11</v>
      </c>
      <c r="L7" s="212">
        <v>12</v>
      </c>
      <c r="M7" s="212">
        <v>13</v>
      </c>
      <c r="N7" s="212">
        <v>14</v>
      </c>
    </row>
    <row customHeight="1" ht="18.75">
      <c r="A8" s="197"/>
      <c r="B8" s="198"/>
      <c r="C8" s="18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customHeight="1" ht="18.75">
      <c r="A9" s="200"/>
      <c r="B9" s="198"/>
      <c r="C9" s="18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customHeight="1" ht="18.75">
      <c r="A10" s="202" t="s">
        <v>127</v>
      </c>
      <c r="B10" s="203"/>
      <c r="C10" s="21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3"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  <mergeCell ref="A10:C10"/>
    <mergeCell ref="E5:E6"/>
    <mergeCell ref="C4:C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92C6E3-47D8-990B-6498-3D946B7A1623}" mc:Ignorable="x14ac xr xr2 xr3">
  <sheetPr>
    <outlinePr summaryRight="0" summaryBelow="0"/>
    <pageSetUpPr fitToPage="1"/>
  </sheetPr>
  <dimension ref="A1:N9"/>
  <sheetViews>
    <sheetView topLeftCell="A1" showZeros="0" workbookViewId="0" tabSelected="1"/>
  </sheetViews>
  <sheetFormatPr defaultColWidth="10.66015625" customHeight="1" defaultRowHeight="14.25"/>
  <cols>
    <col min="1" max="1" width="44" customWidth="1"/>
    <col min="2" max="4" width="20.5" customWidth="1"/>
    <col min="5" max="14" width="18.33203125" customWidth="1"/>
  </cols>
  <sheetData>
    <row customHeight="1" ht="15">
      <c r="A1" s="69"/>
      <c r="B1" s="69"/>
      <c r="C1" s="69"/>
      <c r="D1" s="98"/>
      <c r="L1" s="34"/>
      <c r="M1" s="34"/>
      <c r="N1" s="34" t="s">
        <v>375</v>
      </c>
    </row>
    <row customHeight="1" ht="27.75">
      <c r="A2" s="184">
        <f>"2025"&amp;"年市对下转移支付预算表"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21"/>
      <c r="M2" s="121"/>
      <c r="N2" s="133"/>
    </row>
    <row customHeight="1" ht="18.75">
      <c r="A3" s="214">
        <f>"单位名称："&amp;"中国共产主义青年团临沧市委员会"</f>
      </c>
      <c r="B3" s="209"/>
      <c r="C3" s="209"/>
      <c r="D3" s="215"/>
      <c r="E3" s="68"/>
      <c r="F3" s="68"/>
      <c r="G3" s="68"/>
      <c r="H3" s="68"/>
      <c r="I3" s="68"/>
      <c r="L3" s="186"/>
      <c r="M3" s="186"/>
      <c r="N3" s="34" t="s">
        <v>176</v>
      </c>
    </row>
    <row customHeight="1" ht="18.75">
      <c r="A4" s="15" t="s">
        <v>376</v>
      </c>
      <c r="B4" s="13" t="s">
        <v>196</v>
      </c>
      <c r="C4" s="74"/>
      <c r="D4" s="74"/>
      <c r="E4" s="13" t="s">
        <v>377</v>
      </c>
      <c r="F4" s="74"/>
      <c r="G4" s="74"/>
      <c r="H4" s="74"/>
      <c r="I4" s="74"/>
      <c r="J4" s="74"/>
      <c r="K4" s="74"/>
      <c r="L4" s="135"/>
      <c r="M4" s="135"/>
      <c r="N4" s="14"/>
    </row>
    <row customHeight="1" ht="18.75">
      <c r="A5" s="17"/>
      <c r="B5" s="139" t="s">
        <v>56</v>
      </c>
      <c r="C5" s="153" t="s">
        <v>59</v>
      </c>
      <c r="D5" s="216" t="s">
        <v>378</v>
      </c>
      <c r="E5" s="76" t="s">
        <v>379</v>
      </c>
      <c r="F5" s="76" t="s">
        <v>380</v>
      </c>
      <c r="G5" s="76" t="s">
        <v>381</v>
      </c>
      <c r="H5" s="76" t="s">
        <v>382</v>
      </c>
      <c r="I5" s="76" t="s">
        <v>383</v>
      </c>
      <c r="J5" s="76" t="s">
        <v>384</v>
      </c>
      <c r="K5" s="76" t="s">
        <v>385</v>
      </c>
      <c r="L5" s="164" t="s">
        <v>386</v>
      </c>
      <c r="M5" s="164" t="s">
        <v>387</v>
      </c>
      <c r="N5" s="164" t="s">
        <v>388</v>
      </c>
    </row>
    <row customHeight="1" ht="18.75">
      <c r="A6" s="76">
        <v>1</v>
      </c>
      <c r="B6" s="76">
        <v>2</v>
      </c>
      <c r="C6" s="76">
        <v>3</v>
      </c>
      <c r="D6" s="13">
        <v>4</v>
      </c>
      <c r="E6" s="76">
        <v>5</v>
      </c>
      <c r="F6" s="76">
        <v>6</v>
      </c>
      <c r="G6" s="76">
        <v>7</v>
      </c>
      <c r="H6" s="13">
        <v>8</v>
      </c>
      <c r="I6" s="76">
        <v>9</v>
      </c>
      <c r="J6" s="76">
        <v>10</v>
      </c>
      <c r="K6" s="76">
        <v>11</v>
      </c>
      <c r="L6" s="164">
        <v>12</v>
      </c>
      <c r="M6" s="164">
        <v>13</v>
      </c>
      <c r="N6" s="164">
        <v>14</v>
      </c>
    </row>
    <row customHeight="1" ht="18.75">
      <c r="A7" s="111" t="s">
        <v>71</v>
      </c>
      <c r="B7" s="19">
        <v>6190000</v>
      </c>
      <c r="C7" s="19">
        <v>6190000</v>
      </c>
      <c r="D7" s="19"/>
      <c r="E7" s="19">
        <v>1100000</v>
      </c>
      <c r="F7" s="19">
        <v>1000000</v>
      </c>
      <c r="G7" s="19">
        <v>1000000</v>
      </c>
      <c r="H7" s="19">
        <v>700000</v>
      </c>
      <c r="I7" s="19">
        <v>500000</v>
      </c>
      <c r="J7" s="19">
        <v>650000</v>
      </c>
      <c r="K7" s="19">
        <v>640000</v>
      </c>
      <c r="L7" s="19">
        <v>600000</v>
      </c>
      <c r="M7" s="19"/>
      <c r="N7" s="19"/>
    </row>
    <row customHeight="1" ht="18.75">
      <c r="A8" s="112" t="s">
        <v>71</v>
      </c>
      <c r="B8" s="19">
        <v>6190000</v>
      </c>
      <c r="C8" s="19">
        <v>6190000</v>
      </c>
      <c r="D8" s="19"/>
      <c r="E8" s="19">
        <v>1100000</v>
      </c>
      <c r="F8" s="19">
        <v>1000000</v>
      </c>
      <c r="G8" s="19">
        <v>1000000</v>
      </c>
      <c r="H8" s="19">
        <v>700000</v>
      </c>
      <c r="I8" s="19">
        <v>500000</v>
      </c>
      <c r="J8" s="19">
        <v>650000</v>
      </c>
      <c r="K8" s="19">
        <v>640000</v>
      </c>
      <c r="L8" s="19">
        <v>600000</v>
      </c>
      <c r="M8" s="19"/>
      <c r="N8" s="19"/>
    </row>
    <row customHeight="1" ht="18.75">
      <c r="A9" s="167" t="s">
        <v>389</v>
      </c>
      <c r="B9" s="19">
        <v>6190000</v>
      </c>
      <c r="C9" s="19">
        <v>6190000</v>
      </c>
      <c r="D9" s="19"/>
      <c r="E9" s="19">
        <v>1100000</v>
      </c>
      <c r="F9" s="19">
        <v>1000000</v>
      </c>
      <c r="G9" s="19">
        <v>1000000</v>
      </c>
      <c r="H9" s="19">
        <v>700000</v>
      </c>
      <c r="I9" s="19">
        <v>500000</v>
      </c>
      <c r="J9" s="19">
        <v>650000</v>
      </c>
      <c r="K9" s="19">
        <v>640000</v>
      </c>
      <c r="L9" s="19">
        <v>600000</v>
      </c>
      <c r="M9" s="19"/>
      <c r="N9" s="19"/>
    </row>
  </sheetData>
  <mergeCells count="5">
    <mergeCell ref="A2:N2"/>
    <mergeCell ref="A4:A5"/>
    <mergeCell ref="B4:D4"/>
    <mergeCell ref="E4:N4"/>
    <mergeCell ref="A3:I3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670C4A-0D0E-DD07-7038-47A4460CC923}" mc:Ignorable="x14ac xr xr2 xr3">
  <sheetPr>
    <outlinePr summaryRight="0" summaryBelow="0"/>
    <pageSetUpPr fitToPage="1"/>
  </sheetPr>
  <dimension ref="A1:J12"/>
  <sheetViews>
    <sheetView topLeftCell="A1" showZeros="0" workbookViewId="0" tabSelected="1"/>
  </sheetViews>
  <sheetFormatPr defaultColWidth="10.66015625" customHeight="1" defaultRowHeight="12"/>
  <cols>
    <col min="1" max="1" width="40" customWidth="1"/>
    <col min="2" max="2" width="33.83203125" customWidth="1"/>
    <col min="3" max="5" width="27.5" customWidth="1"/>
    <col min="6" max="6" width="13.16015625" customWidth="1"/>
    <col min="7" max="7" width="29.33203125" customWidth="1"/>
    <col min="8" max="8" width="18.16015625" customWidth="1"/>
    <col min="9" max="9" width="15.66015625" customWidth="1"/>
    <col min="10" max="10" width="22" customWidth="1"/>
  </cols>
  <sheetData>
    <row customHeight="1" ht="15">
      <c r="J1" s="34" t="s">
        <v>390</v>
      </c>
    </row>
    <row customHeight="1" ht="36">
      <c r="A2" s="64">
        <f>"2025"&amp;"年市对下转移支付绩效目标表"</f>
      </c>
      <c r="B2" s="133"/>
      <c r="C2" s="133"/>
      <c r="D2" s="133"/>
      <c r="E2" s="133"/>
      <c r="F2" s="121"/>
      <c r="G2" s="133"/>
      <c r="H2" s="121"/>
      <c r="I2" s="121"/>
      <c r="J2" s="133"/>
    </row>
    <row customHeight="1" ht="18.75">
      <c r="A3" s="88">
        <f>"单位名称："&amp;"中国共产主义青年团临沧市委员会"</f>
      </c>
      <c r="B3" s="148"/>
      <c r="C3" s="148"/>
      <c r="D3" s="148"/>
      <c r="E3" s="148"/>
      <c r="F3" s="163"/>
      <c r="G3" s="148"/>
      <c r="H3" s="163"/>
    </row>
    <row customHeight="1" ht="18.75">
      <c r="A4" s="78" t="s">
        <v>297</v>
      </c>
      <c r="B4" s="78" t="s">
        <v>298</v>
      </c>
      <c r="C4" s="78" t="s">
        <v>299</v>
      </c>
      <c r="D4" s="78" t="s">
        <v>300</v>
      </c>
      <c r="E4" s="78" t="s">
        <v>301</v>
      </c>
      <c r="F4" s="164" t="s">
        <v>302</v>
      </c>
      <c r="G4" s="78" t="s">
        <v>303</v>
      </c>
      <c r="H4" s="164" t="s">
        <v>304</v>
      </c>
      <c r="I4" s="164" t="s">
        <v>305</v>
      </c>
      <c r="J4" s="78" t="s">
        <v>306</v>
      </c>
    </row>
    <row customHeight="1" ht="18.75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164">
        <v>6</v>
      </c>
      <c r="G5" s="78">
        <v>7</v>
      </c>
      <c r="H5" s="164">
        <v>8</v>
      </c>
      <c r="I5" s="164">
        <v>9</v>
      </c>
      <c r="J5" s="78">
        <v>10</v>
      </c>
    </row>
    <row customHeight="1" ht="18.75">
      <c r="A6" s="144" t="s">
        <v>71</v>
      </c>
      <c r="B6" s="165"/>
      <c r="C6" s="165"/>
      <c r="D6" s="165"/>
      <c r="E6" s="166"/>
      <c r="F6" s="95"/>
      <c r="G6" s="166"/>
      <c r="H6" s="95"/>
      <c r="I6" s="95"/>
      <c r="J6" s="166"/>
    </row>
    <row customHeight="1" ht="18.75">
      <c r="A7" s="217" t="s">
        <v>71</v>
      </c>
      <c r="B7" s="144"/>
      <c r="C7" s="144"/>
      <c r="D7" s="144"/>
      <c r="E7" s="144"/>
      <c r="F7" s="218"/>
      <c r="G7" s="144"/>
      <c r="H7" s="144"/>
      <c r="I7" s="144"/>
      <c r="J7" s="144"/>
    </row>
    <row customHeight="1" ht="18.75">
      <c r="A8" s="219" t="s">
        <v>389</v>
      </c>
      <c r="B8" s="144" t="s">
        <v>391</v>
      </c>
      <c r="C8" s="144" t="s">
        <v>308</v>
      </c>
      <c r="D8" s="144" t="s">
        <v>309</v>
      </c>
      <c r="E8" s="144" t="s">
        <v>392</v>
      </c>
      <c r="F8" s="218" t="s">
        <v>393</v>
      </c>
      <c r="G8" s="144" t="s">
        <v>394</v>
      </c>
      <c r="H8" s="144" t="s">
        <v>395</v>
      </c>
      <c r="I8" s="144" t="s">
        <v>314</v>
      </c>
      <c r="J8" s="144" t="s">
        <v>396</v>
      </c>
    </row>
    <row customHeight="1" ht="18.75">
      <c r="A9" s="219" t="s">
        <v>389</v>
      </c>
      <c r="B9" s="144" t="s">
        <v>391</v>
      </c>
      <c r="C9" s="144" t="s">
        <v>308</v>
      </c>
      <c r="D9" s="144" t="s">
        <v>309</v>
      </c>
      <c r="E9" s="144" t="s">
        <v>397</v>
      </c>
      <c r="F9" s="218" t="s">
        <v>393</v>
      </c>
      <c r="G9" s="144" t="s">
        <v>398</v>
      </c>
      <c r="H9" s="144" t="s">
        <v>323</v>
      </c>
      <c r="I9" s="144" t="s">
        <v>314</v>
      </c>
      <c r="J9" s="144" t="s">
        <v>399</v>
      </c>
    </row>
    <row customHeight="1" ht="18.75">
      <c r="A10" s="219" t="s">
        <v>389</v>
      </c>
      <c r="B10" s="144" t="s">
        <v>391</v>
      </c>
      <c r="C10" s="144" t="s">
        <v>325</v>
      </c>
      <c r="D10" s="144" t="s">
        <v>326</v>
      </c>
      <c r="E10" s="144" t="s">
        <v>400</v>
      </c>
      <c r="F10" s="218" t="s">
        <v>311</v>
      </c>
      <c r="G10" s="144" t="s">
        <v>401</v>
      </c>
      <c r="H10" s="144" t="s">
        <v>323</v>
      </c>
      <c r="I10" s="144" t="s">
        <v>314</v>
      </c>
      <c r="J10" s="144" t="s">
        <v>402</v>
      </c>
    </row>
    <row customHeight="1" ht="18.75">
      <c r="A11" s="219" t="s">
        <v>389</v>
      </c>
      <c r="B11" s="144" t="s">
        <v>391</v>
      </c>
      <c r="C11" s="144" t="s">
        <v>325</v>
      </c>
      <c r="D11" s="144" t="s">
        <v>403</v>
      </c>
      <c r="E11" s="144" t="s">
        <v>404</v>
      </c>
      <c r="F11" s="218" t="s">
        <v>311</v>
      </c>
      <c r="G11" s="144" t="s">
        <v>405</v>
      </c>
      <c r="H11" s="144" t="s">
        <v>323</v>
      </c>
      <c r="I11" s="144" t="s">
        <v>314</v>
      </c>
      <c r="J11" s="144" t="s">
        <v>404</v>
      </c>
    </row>
    <row customHeight="1" ht="18.75">
      <c r="A12" s="219" t="s">
        <v>389</v>
      </c>
      <c r="B12" s="144" t="s">
        <v>391</v>
      </c>
      <c r="C12" s="144" t="s">
        <v>329</v>
      </c>
      <c r="D12" s="144" t="s">
        <v>330</v>
      </c>
      <c r="E12" s="144" t="s">
        <v>406</v>
      </c>
      <c r="F12" s="218" t="s">
        <v>311</v>
      </c>
      <c r="G12" s="144" t="s">
        <v>405</v>
      </c>
      <c r="H12" s="144" t="s">
        <v>323</v>
      </c>
      <c r="I12" s="144" t="s">
        <v>314</v>
      </c>
      <c r="J12" s="144" t="s">
        <v>407</v>
      </c>
    </row>
  </sheetData>
  <mergeCells count="4">
    <mergeCell ref="A2:J2"/>
    <mergeCell ref="A3:H3"/>
    <mergeCell ref="A8:A12"/>
    <mergeCell ref="B8:B12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1AAB28-62C1-B4E7-107B-E448B3FA104D}" mc:Ignorable="x14ac xr xr2 xr3">
  <sheetPr>
    <outlinePr summaryRight="0" summaryBelow="0"/>
  </sheetPr>
  <dimension ref="A1:H8"/>
  <sheetViews>
    <sheetView topLeftCell="A1" showZeros="0" workbookViewId="0" tabSelected="1"/>
  </sheetViews>
  <sheetFormatPr defaultColWidth="10.66015625" customHeight="1" defaultRowHeight="12"/>
  <cols>
    <col min="1" max="1" width="33.83203125" customWidth="1"/>
    <col min="2" max="2" width="21.83203125" customWidth="1"/>
    <col min="3" max="3" width="29" customWidth="1"/>
    <col min="4" max="4" width="27.5" customWidth="1"/>
    <col min="5" max="5" width="20.83203125" customWidth="1"/>
    <col min="6" max="6" width="27.5" customWidth="1"/>
    <col min="7" max="7" width="29.33203125" customWidth="1"/>
    <col min="8" max="8" width="22" customWidth="1"/>
  </cols>
  <sheetData>
    <row customHeight="1" ht="15">
      <c r="A1" s="62"/>
      <c r="B1" s="62"/>
      <c r="C1" s="62"/>
      <c r="D1" s="62"/>
      <c r="E1" s="62"/>
      <c r="F1" s="62"/>
      <c r="G1" s="62"/>
      <c r="H1" s="8" t="s">
        <v>408</v>
      </c>
    </row>
    <row customHeight="1" ht="34.5">
      <c r="A2" s="220">
        <f>"2025"&amp;"年新增资产配置表"</f>
      </c>
      <c r="B2" s="133"/>
      <c r="C2" s="133"/>
      <c r="D2" s="133"/>
      <c r="E2" s="133"/>
      <c r="F2" s="133"/>
      <c r="G2" s="133"/>
      <c r="H2" s="133"/>
    </row>
    <row customHeight="1" ht="18.75">
      <c r="A3" s="185">
        <f>"单位名称："&amp;"中国共产主义青年团临沧市委员会"</f>
      </c>
      <c r="B3" s="151"/>
      <c r="C3" s="148"/>
      <c r="H3" s="221" t="s">
        <v>176</v>
      </c>
    </row>
    <row customHeight="1" ht="18.75">
      <c r="A4" s="153" t="s">
        <v>189</v>
      </c>
      <c r="B4" s="153" t="s">
        <v>409</v>
      </c>
      <c r="C4" s="153" t="s">
        <v>410</v>
      </c>
      <c r="D4" s="153" t="s">
        <v>411</v>
      </c>
      <c r="E4" s="153" t="s">
        <v>412</v>
      </c>
      <c r="F4" s="222" t="s">
        <v>413</v>
      </c>
      <c r="G4" s="188"/>
      <c r="H4" s="189"/>
    </row>
    <row customHeight="1" ht="18.75">
      <c r="A5" s="75"/>
      <c r="B5" s="75"/>
      <c r="C5" s="75"/>
      <c r="D5" s="75"/>
      <c r="E5" s="75"/>
      <c r="F5" s="78" t="s">
        <v>367</v>
      </c>
      <c r="G5" s="78" t="s">
        <v>414</v>
      </c>
      <c r="H5" s="78" t="s">
        <v>415</v>
      </c>
    </row>
    <row customHeight="1" ht="18.75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</row>
    <row customHeight="1" ht="18.75">
      <c r="A7" s="165"/>
      <c r="B7" s="165"/>
      <c r="C7" s="111"/>
      <c r="D7" s="111"/>
      <c r="E7" s="111"/>
      <c r="F7" s="223"/>
      <c r="G7" s="19"/>
      <c r="H7" s="19"/>
    </row>
    <row customHeight="1" ht="18.75">
      <c r="A8" s="224" t="s">
        <v>56</v>
      </c>
      <c r="B8" s="225"/>
      <c r="C8" s="225"/>
      <c r="D8" s="225"/>
      <c r="E8" s="226"/>
      <c r="F8" s="223"/>
      <c r="G8" s="19"/>
      <c r="H8" s="19"/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EE0181-1867-D693-4B58-3F856234953E}" mc:Ignorable="x14ac xr xr2 xr3">
  <sheetPr>
    <outlinePr summaryRight="0" summaryBelow="0"/>
    <pageSetUpPr fitToPage="1"/>
  </sheetPr>
  <dimension ref="A1:K19"/>
  <sheetViews>
    <sheetView topLeftCell="A1" showZeros="0" workbookViewId="0" tabSelected="1"/>
  </sheetViews>
  <sheetFormatPr defaultColWidth="10.66015625" customHeight="1" defaultRowHeight="14.25"/>
  <cols>
    <col min="1" max="1" width="15.66015625" customWidth="1"/>
    <col min="2" max="2" width="51.1796875" customWidth="1"/>
    <col min="3" max="3" width="27.83203125" customWidth="1"/>
    <col min="4" max="4" width="13" customWidth="1"/>
    <col min="5" max="5" width="38.6796875" customWidth="1"/>
    <col min="6" max="6" width="11.5" customWidth="1"/>
    <col min="7" max="7" width="20.66015625" customWidth="1"/>
    <col min="8" max="11" width="18" customWidth="1"/>
  </cols>
  <sheetData>
    <row customHeight="1" ht="15">
      <c r="D1" s="101"/>
      <c r="E1" s="101"/>
      <c r="F1" s="101"/>
      <c r="G1" s="101"/>
      <c r="H1" s="69"/>
      <c r="I1" s="69"/>
      <c r="J1" s="69"/>
      <c r="K1" s="34" t="s">
        <v>416</v>
      </c>
    </row>
    <row customHeight="1" ht="42.75">
      <c r="A2" s="9">
        <f>"2025"&amp;"年转移支付补助项目支出预算表"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customHeight="1" ht="18.75">
      <c r="A3" s="150">
        <f>"单位名称："&amp;"中国共产主义青年团临沧市委员会"</f>
      </c>
      <c r="B3" s="151"/>
      <c r="C3" s="151"/>
      <c r="D3" s="151"/>
      <c r="E3" s="151"/>
      <c r="F3" s="151"/>
      <c r="G3" s="151"/>
      <c r="H3" s="152"/>
      <c r="I3" s="152"/>
      <c r="J3" s="152"/>
      <c r="K3" s="227" t="s">
        <v>176</v>
      </c>
    </row>
    <row customHeight="1" ht="18.75">
      <c r="A4" s="71" t="s">
        <v>264</v>
      </c>
      <c r="B4" s="71" t="s">
        <v>191</v>
      </c>
      <c r="C4" s="71" t="s">
        <v>265</v>
      </c>
      <c r="D4" s="153" t="s">
        <v>192</v>
      </c>
      <c r="E4" s="153" t="s">
        <v>193</v>
      </c>
      <c r="F4" s="153" t="s">
        <v>266</v>
      </c>
      <c r="G4" s="153" t="s">
        <v>267</v>
      </c>
      <c r="H4" s="15" t="s">
        <v>56</v>
      </c>
      <c r="I4" s="13" t="s">
        <v>417</v>
      </c>
      <c r="J4" s="74"/>
      <c r="K4" s="14"/>
    </row>
    <row customHeight="1" ht="18.75">
      <c r="A5" s="137"/>
      <c r="B5" s="137"/>
      <c r="C5" s="137"/>
      <c r="D5" s="154"/>
      <c r="E5" s="154"/>
      <c r="F5" s="154"/>
      <c r="G5" s="154"/>
      <c r="H5" s="139"/>
      <c r="I5" s="153" t="s">
        <v>59</v>
      </c>
      <c r="J5" s="153" t="s">
        <v>60</v>
      </c>
      <c r="K5" s="153" t="s">
        <v>61</v>
      </c>
    </row>
    <row customHeight="1" ht="18.75">
      <c r="A6" s="122"/>
      <c r="B6" s="122"/>
      <c r="C6" s="122"/>
      <c r="D6" s="75"/>
      <c r="E6" s="75"/>
      <c r="F6" s="75"/>
      <c r="G6" s="75"/>
      <c r="H6" s="17"/>
      <c r="I6" s="75" t="s">
        <v>58</v>
      </c>
      <c r="J6" s="75"/>
      <c r="K6" s="75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228">
        <v>10</v>
      </c>
      <c r="K7" s="228">
        <v>11</v>
      </c>
    </row>
    <row customHeight="1" ht="18.75">
      <c r="A8" s="111"/>
      <c r="B8" s="144" t="s">
        <v>418</v>
      </c>
      <c r="C8" s="111"/>
      <c r="D8" s="111"/>
      <c r="E8" s="111"/>
      <c r="F8" s="111"/>
      <c r="G8" s="111"/>
      <c r="H8" s="19">
        <v>1156428</v>
      </c>
      <c r="I8" s="19">
        <v>1156428</v>
      </c>
      <c r="J8" s="19"/>
      <c r="K8" s="19"/>
    </row>
    <row customHeight="1" ht="18.75">
      <c r="A9" s="144" t="s">
        <v>271</v>
      </c>
      <c r="B9" s="144" t="s">
        <v>418</v>
      </c>
      <c r="C9" s="144" t="s">
        <v>71</v>
      </c>
      <c r="D9" s="144" t="s">
        <v>125</v>
      </c>
      <c r="E9" s="144" t="s">
        <v>126</v>
      </c>
      <c r="F9" s="144" t="s">
        <v>419</v>
      </c>
      <c r="G9" s="144" t="s">
        <v>84</v>
      </c>
      <c r="H9" s="19">
        <v>296520</v>
      </c>
      <c r="I9" s="19">
        <v>296520</v>
      </c>
      <c r="J9" s="19"/>
      <c r="K9" s="19"/>
    </row>
    <row customHeight="1" ht="18.75">
      <c r="A10" s="144" t="s">
        <v>271</v>
      </c>
      <c r="B10" s="144" t="s">
        <v>418</v>
      </c>
      <c r="C10" s="144" t="s">
        <v>71</v>
      </c>
      <c r="D10" s="144" t="s">
        <v>125</v>
      </c>
      <c r="E10" s="144" t="s">
        <v>126</v>
      </c>
      <c r="F10" s="144" t="s">
        <v>419</v>
      </c>
      <c r="G10" s="144" t="s">
        <v>84</v>
      </c>
      <c r="H10" s="19">
        <v>415128</v>
      </c>
      <c r="I10" s="19">
        <v>415128</v>
      </c>
      <c r="J10" s="19"/>
      <c r="K10" s="159"/>
    </row>
    <row customHeight="1" ht="18.75">
      <c r="A11" s="144" t="s">
        <v>271</v>
      </c>
      <c r="B11" s="144" t="s">
        <v>418</v>
      </c>
      <c r="C11" s="144" t="s">
        <v>71</v>
      </c>
      <c r="D11" s="144" t="s">
        <v>125</v>
      </c>
      <c r="E11" s="144" t="s">
        <v>126</v>
      </c>
      <c r="F11" s="144" t="s">
        <v>419</v>
      </c>
      <c r="G11" s="144" t="s">
        <v>84</v>
      </c>
      <c r="H11" s="19">
        <v>444780</v>
      </c>
      <c r="I11" s="19">
        <v>444780</v>
      </c>
      <c r="J11" s="19"/>
      <c r="K11" s="159"/>
    </row>
    <row customHeight="1" ht="18.75">
      <c r="A12" s="159"/>
      <c r="B12" s="144" t="s">
        <v>420</v>
      </c>
      <c r="C12" s="159"/>
      <c r="D12" s="159"/>
      <c r="E12" s="159"/>
      <c r="F12" s="159"/>
      <c r="G12" s="159"/>
      <c r="H12" s="19">
        <v>1321600</v>
      </c>
      <c r="I12" s="19">
        <v>1321600</v>
      </c>
      <c r="J12" s="19"/>
      <c r="K12" s="159"/>
    </row>
    <row customHeight="1" ht="18.75">
      <c r="A13" s="144" t="s">
        <v>271</v>
      </c>
      <c r="B13" s="144" t="s">
        <v>420</v>
      </c>
      <c r="C13" s="144" t="s">
        <v>71</v>
      </c>
      <c r="D13" s="144" t="s">
        <v>125</v>
      </c>
      <c r="E13" s="144" t="s">
        <v>126</v>
      </c>
      <c r="F13" s="144" t="s">
        <v>419</v>
      </c>
      <c r="G13" s="144" t="s">
        <v>84</v>
      </c>
      <c r="H13" s="19">
        <v>22400</v>
      </c>
      <c r="I13" s="19">
        <v>22400</v>
      </c>
      <c r="J13" s="19"/>
      <c r="K13" s="159"/>
    </row>
    <row customHeight="1" ht="18.75">
      <c r="A14" s="144" t="s">
        <v>271</v>
      </c>
      <c r="B14" s="144" t="s">
        <v>420</v>
      </c>
      <c r="C14" s="144" t="s">
        <v>71</v>
      </c>
      <c r="D14" s="144" t="s">
        <v>125</v>
      </c>
      <c r="E14" s="144" t="s">
        <v>126</v>
      </c>
      <c r="F14" s="144" t="s">
        <v>419</v>
      </c>
      <c r="G14" s="144" t="s">
        <v>84</v>
      </c>
      <c r="H14" s="19">
        <v>336000</v>
      </c>
      <c r="I14" s="19">
        <v>336000</v>
      </c>
      <c r="J14" s="19"/>
      <c r="K14" s="159"/>
    </row>
    <row customHeight="1" ht="18.75">
      <c r="A15" s="144" t="s">
        <v>271</v>
      </c>
      <c r="B15" s="144" t="s">
        <v>420</v>
      </c>
      <c r="C15" s="144" t="s">
        <v>71</v>
      </c>
      <c r="D15" s="144" t="s">
        <v>125</v>
      </c>
      <c r="E15" s="144" t="s">
        <v>126</v>
      </c>
      <c r="F15" s="144" t="s">
        <v>419</v>
      </c>
      <c r="G15" s="144" t="s">
        <v>84</v>
      </c>
      <c r="H15" s="19">
        <v>448000</v>
      </c>
      <c r="I15" s="19">
        <v>448000</v>
      </c>
      <c r="J15" s="19"/>
      <c r="K15" s="159"/>
    </row>
    <row customHeight="1" ht="18.75">
      <c r="A16" s="144" t="s">
        <v>271</v>
      </c>
      <c r="B16" s="144" t="s">
        <v>420</v>
      </c>
      <c r="C16" s="144" t="s">
        <v>71</v>
      </c>
      <c r="D16" s="144" t="s">
        <v>125</v>
      </c>
      <c r="E16" s="144" t="s">
        <v>126</v>
      </c>
      <c r="F16" s="144" t="s">
        <v>419</v>
      </c>
      <c r="G16" s="144" t="s">
        <v>84</v>
      </c>
      <c r="H16" s="19">
        <v>134400</v>
      </c>
      <c r="I16" s="19">
        <v>134400</v>
      </c>
      <c r="J16" s="19"/>
      <c r="K16" s="159"/>
    </row>
    <row customHeight="1" ht="18.75">
      <c r="A17" s="144" t="s">
        <v>271</v>
      </c>
      <c r="B17" s="144" t="s">
        <v>420</v>
      </c>
      <c r="C17" s="144" t="s">
        <v>71</v>
      </c>
      <c r="D17" s="144" t="s">
        <v>125</v>
      </c>
      <c r="E17" s="144" t="s">
        <v>126</v>
      </c>
      <c r="F17" s="144" t="s">
        <v>419</v>
      </c>
      <c r="G17" s="144" t="s">
        <v>84</v>
      </c>
      <c r="H17" s="19">
        <v>44800</v>
      </c>
      <c r="I17" s="19">
        <v>44800</v>
      </c>
      <c r="J17" s="19"/>
      <c r="K17" s="159"/>
    </row>
    <row customHeight="1" ht="18.75">
      <c r="A18" s="144" t="s">
        <v>271</v>
      </c>
      <c r="B18" s="144" t="s">
        <v>420</v>
      </c>
      <c r="C18" s="144" t="s">
        <v>71</v>
      </c>
      <c r="D18" s="144" t="s">
        <v>125</v>
      </c>
      <c r="E18" s="144" t="s">
        <v>126</v>
      </c>
      <c r="F18" s="144" t="s">
        <v>419</v>
      </c>
      <c r="G18" s="144" t="s">
        <v>84</v>
      </c>
      <c r="H18" s="19">
        <v>336000</v>
      </c>
      <c r="I18" s="19">
        <v>336000</v>
      </c>
      <c r="J18" s="19"/>
      <c r="K18" s="159"/>
    </row>
    <row customHeight="1" ht="18.75">
      <c r="A19" s="145" t="s">
        <v>127</v>
      </c>
      <c r="B19" s="160"/>
      <c r="C19" s="160"/>
      <c r="D19" s="160"/>
      <c r="E19" s="160"/>
      <c r="F19" s="160"/>
      <c r="G19" s="161"/>
      <c r="H19" s="19">
        <v>2478028</v>
      </c>
      <c r="I19" s="19">
        <v>2478028</v>
      </c>
      <c r="J19" s="19"/>
      <c r="K19" s="19"/>
    </row>
  </sheetData>
  <mergeCells count="15">
    <mergeCell ref="A19:G19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809608-FC6B-A422-AB8F-73AE429C531F}" mc:Ignorable="x14ac xr xr2 xr3">
  <sheetPr>
    <outlinePr summaryRight="0" summaryBelow="0"/>
    <pageSetUpPr fitToPage="1"/>
  </sheetPr>
  <dimension ref="A1:G13"/>
  <sheetViews>
    <sheetView topLeftCell="A1" showZeros="0" workbookViewId="0" tabSelected="1"/>
  </sheetViews>
  <sheetFormatPr defaultColWidth="10.66015625" customHeight="1" defaultRowHeight="14.25"/>
  <cols>
    <col min="1" max="1" width="34.33203125" customWidth="1"/>
    <col min="2" max="2" width="27" customWidth="1"/>
    <col min="3" max="3" width="36.83203125" customWidth="1"/>
    <col min="4" max="4" width="23.83203125" customWidth="1"/>
    <col min="5" max="7" width="27.83203125" customWidth="1"/>
  </cols>
  <sheetData>
    <row customHeight="1" ht="15">
      <c r="A1" s="62"/>
      <c r="B1" s="62"/>
      <c r="C1" s="62"/>
      <c r="D1" s="149"/>
      <c r="E1" s="148"/>
      <c r="F1" s="148"/>
      <c r="G1" s="227" t="s">
        <v>421</v>
      </c>
    </row>
    <row customHeight="1" ht="36.75">
      <c r="A2" s="64">
        <f>"2025"&amp;"年部门项目中期规划预算表"</f>
      </c>
      <c r="B2" s="133"/>
      <c r="C2" s="133"/>
      <c r="D2" s="133"/>
      <c r="E2" s="133"/>
      <c r="F2" s="133"/>
      <c r="G2" s="133"/>
    </row>
    <row customHeight="1" ht="18.75">
      <c r="A3" s="88">
        <f>"单位名称："&amp;"中国共产主义青年团临沧市委员会"</f>
      </c>
      <c r="B3" s="151"/>
      <c r="C3" s="151"/>
      <c r="D3" s="151"/>
      <c r="E3" s="152"/>
      <c r="F3" s="152"/>
      <c r="G3" s="227" t="s">
        <v>176</v>
      </c>
    </row>
    <row customHeight="1" ht="18.75">
      <c r="A4" s="71" t="s">
        <v>265</v>
      </c>
      <c r="B4" s="71" t="s">
        <v>264</v>
      </c>
      <c r="C4" s="71" t="s">
        <v>191</v>
      </c>
      <c r="D4" s="153" t="s">
        <v>422</v>
      </c>
      <c r="E4" s="13" t="s">
        <v>59</v>
      </c>
      <c r="F4" s="74"/>
      <c r="G4" s="14"/>
    </row>
    <row customHeight="1" ht="18.75">
      <c r="A5" s="137"/>
      <c r="B5" s="137"/>
      <c r="C5" s="137"/>
      <c r="D5" s="154"/>
      <c r="E5" s="229">
        <f>"2025"&amp;"年"</f>
      </c>
      <c r="F5" s="229">
        <f>"2025"+1&amp;"年"</f>
      </c>
      <c r="G5" s="230">
        <f>"2025"+2&amp;"年"</f>
      </c>
    </row>
    <row customHeight="1" ht="18.75">
      <c r="A6" s="122"/>
      <c r="B6" s="122"/>
      <c r="C6" s="122"/>
      <c r="D6" s="75"/>
      <c r="E6" s="122" t="s">
        <v>58</v>
      </c>
      <c r="F6" s="122"/>
      <c r="G6" s="75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228">
        <v>7</v>
      </c>
    </row>
    <row customHeight="1" ht="18.75">
      <c r="A8" s="144" t="s">
        <v>71</v>
      </c>
      <c r="B8" s="91"/>
      <c r="C8" s="91"/>
      <c r="D8" s="144"/>
      <c r="E8" s="19">
        <v>7997000</v>
      </c>
      <c r="F8" s="19"/>
      <c r="G8" s="19"/>
    </row>
    <row customHeight="1" ht="18.75">
      <c r="A9" s="217" t="s">
        <v>71</v>
      </c>
      <c r="B9" s="144"/>
      <c r="C9" s="144"/>
      <c r="D9" s="144"/>
      <c r="E9" s="19">
        <v>7997000</v>
      </c>
      <c r="F9" s="19"/>
      <c r="G9" s="19"/>
    </row>
    <row customHeight="1" ht="18.75">
      <c r="A10" s="159"/>
      <c r="B10" s="144" t="s">
        <v>423</v>
      </c>
      <c r="C10" s="144" t="s">
        <v>270</v>
      </c>
      <c r="D10" s="144" t="s">
        <v>424</v>
      </c>
      <c r="E10" s="19">
        <v>1660000</v>
      </c>
      <c r="F10" s="19"/>
      <c r="G10" s="19"/>
    </row>
    <row customHeight="1" ht="18.75">
      <c r="A11" s="159"/>
      <c r="B11" s="144" t="s">
        <v>423</v>
      </c>
      <c r="C11" s="144" t="s">
        <v>294</v>
      </c>
      <c r="D11" s="144" t="s">
        <v>424</v>
      </c>
      <c r="E11" s="19">
        <v>147000</v>
      </c>
      <c r="F11" s="19"/>
      <c r="G11" s="19"/>
    </row>
    <row customHeight="1" ht="18.75">
      <c r="A12" s="159"/>
      <c r="B12" s="144" t="s">
        <v>425</v>
      </c>
      <c r="C12" s="144" t="s">
        <v>389</v>
      </c>
      <c r="D12" s="144" t="s">
        <v>426</v>
      </c>
      <c r="E12" s="19">
        <v>6190000</v>
      </c>
      <c r="F12" s="19"/>
      <c r="G12" s="19"/>
    </row>
    <row customHeight="1" ht="18.75">
      <c r="A13" s="224" t="s">
        <v>56</v>
      </c>
      <c r="B13" s="231" t="s">
        <v>427</v>
      </c>
      <c r="C13" s="231"/>
      <c r="D13" s="232"/>
      <c r="E13" s="19">
        <v>7997000</v>
      </c>
      <c r="F13" s="19"/>
      <c r="G13" s="19"/>
    </row>
  </sheetData>
  <mergeCells count="11">
    <mergeCell ref="G5:G6"/>
    <mergeCell ref="D4:D6"/>
    <mergeCell ref="A2:G2"/>
    <mergeCell ref="A3:D3"/>
    <mergeCell ref="E4:G4"/>
    <mergeCell ref="F5:F6"/>
    <mergeCell ref="A13:D13"/>
    <mergeCell ref="B4:B6"/>
    <mergeCell ref="C4:C6"/>
    <mergeCell ref="A4:A6"/>
    <mergeCell ref="E5:E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4040C3-0214-8154-9E9F-C1AC2FC2B1F5}" mc:Ignorable="x14ac xr xr2 xr3">
  <sheetPr>
    <outlinePr summaryRight="0" summaryBelow="0"/>
    <pageSetUpPr fitToPage="1"/>
  </sheetPr>
  <dimension ref="A1:S10"/>
  <sheetViews>
    <sheetView topLeftCell="A1" showZeros="0" workbookViewId="0" tabSelected="1"/>
  </sheetViews>
  <sheetFormatPr defaultColWidth="10.66015625" customHeight="1" defaultRowHeight="14.25"/>
  <cols>
    <col min="1" max="1" width="24.66015625" customWidth="1"/>
    <col min="2" max="2" width="41.16015625" customWidth="1"/>
    <col min="3" max="8" width="23.83203125" customWidth="1"/>
    <col min="9" max="11" width="24" customWidth="1"/>
    <col min="12" max="12" width="23.83203125" customWidth="1"/>
    <col min="13" max="13" width="24" customWidth="1"/>
    <col min="14" max="19" width="23.83203125" customWidth="1"/>
  </cols>
  <sheetData>
    <row customHeight="1" ht="15">
      <c r="J1" s="32"/>
      <c r="O1" s="33"/>
      <c r="P1" s="33"/>
      <c r="Q1" s="33"/>
      <c r="R1" s="33"/>
      <c r="S1" s="34" t="s">
        <v>53</v>
      </c>
    </row>
    <row customHeight="1" ht="57.75">
      <c r="A2" s="35">
        <f>"2025"&amp;"年部门收入预算表"</f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7"/>
      <c r="Q2" s="37"/>
      <c r="R2" s="37"/>
      <c r="S2" s="37"/>
    </row>
    <row customHeight="1" ht="18.75">
      <c r="A3" s="11">
        <f>"单位名称："&amp;"中国共产主义青年团临沧市委员会"</f>
      </c>
      <c r="B3" s="38"/>
      <c r="C3" s="38"/>
      <c r="D3" s="38"/>
      <c r="E3" s="38"/>
      <c r="F3" s="38"/>
      <c r="G3" s="38"/>
      <c r="H3" s="38"/>
      <c r="I3" s="38"/>
      <c r="J3" s="39"/>
      <c r="K3" s="38"/>
      <c r="L3" s="38"/>
      <c r="M3" s="38"/>
      <c r="N3" s="38"/>
      <c r="O3" s="39"/>
      <c r="P3" s="39"/>
      <c r="Q3" s="39"/>
      <c r="R3" s="39"/>
      <c r="S3" s="34" t="s">
        <v>1</v>
      </c>
    </row>
    <row customHeight="1" ht="18.75">
      <c r="A4" s="40" t="s">
        <v>54</v>
      </c>
      <c r="B4" s="41" t="s">
        <v>55</v>
      </c>
      <c r="C4" s="41" t="s">
        <v>56</v>
      </c>
      <c r="D4" s="42" t="s">
        <v>57</v>
      </c>
      <c r="E4" s="43"/>
      <c r="F4" s="43"/>
      <c r="G4" s="43"/>
      <c r="H4" s="43"/>
      <c r="I4" s="43"/>
      <c r="J4" s="44"/>
      <c r="K4" s="43"/>
      <c r="L4" s="43"/>
      <c r="M4" s="43"/>
      <c r="N4" s="45"/>
      <c r="O4" s="42" t="s">
        <v>46</v>
      </c>
      <c r="P4" s="42"/>
      <c r="Q4" s="42"/>
      <c r="R4" s="42"/>
      <c r="S4" s="46"/>
    </row>
    <row customHeight="1" ht="18.75">
      <c r="A5" s="47"/>
      <c r="B5" s="48"/>
      <c r="C5" s="48"/>
      <c r="D5" s="49" t="s">
        <v>58</v>
      </c>
      <c r="E5" s="49" t="s">
        <v>59</v>
      </c>
      <c r="F5" s="49" t="s">
        <v>60</v>
      </c>
      <c r="G5" s="49" t="s">
        <v>61</v>
      </c>
      <c r="H5" s="49" t="s">
        <v>62</v>
      </c>
      <c r="I5" s="50" t="s">
        <v>63</v>
      </c>
      <c r="J5" s="50"/>
      <c r="K5" s="50"/>
      <c r="L5" s="50"/>
      <c r="M5" s="50"/>
      <c r="N5" s="51"/>
      <c r="O5" s="49" t="s">
        <v>58</v>
      </c>
      <c r="P5" s="49" t="s">
        <v>59</v>
      </c>
      <c r="Q5" s="49" t="s">
        <v>60</v>
      </c>
      <c r="R5" s="49" t="s">
        <v>61</v>
      </c>
      <c r="S5" s="49" t="s">
        <v>64</v>
      </c>
    </row>
    <row customHeight="1" ht="18.75">
      <c r="A6" s="52"/>
      <c r="B6" s="53"/>
      <c r="C6" s="53"/>
      <c r="D6" s="51"/>
      <c r="E6" s="51"/>
      <c r="F6" s="51"/>
      <c r="G6" s="51"/>
      <c r="H6" s="51"/>
      <c r="I6" s="53" t="s">
        <v>58</v>
      </c>
      <c r="J6" s="53" t="s">
        <v>65</v>
      </c>
      <c r="K6" s="53" t="s">
        <v>66</v>
      </c>
      <c r="L6" s="53" t="s">
        <v>67</v>
      </c>
      <c r="M6" s="53" t="s">
        <v>68</v>
      </c>
      <c r="N6" s="53" t="s">
        <v>69</v>
      </c>
      <c r="O6" s="54"/>
      <c r="P6" s="54"/>
      <c r="Q6" s="54"/>
      <c r="R6" s="54"/>
      <c r="S6" s="51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</row>
    <row customHeight="1" ht="18.75">
      <c r="A8" s="56" t="s">
        <v>70</v>
      </c>
      <c r="B8" s="57" t="s">
        <v>71</v>
      </c>
      <c r="C8" s="19">
        <v>9959182.67</v>
      </c>
      <c r="D8" s="19">
        <v>9959182.67</v>
      </c>
      <c r="E8" s="19">
        <v>9959182.67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customHeight="1" ht="18.75">
      <c r="A9" s="58" t="s">
        <v>72</v>
      </c>
      <c r="B9" s="59" t="s">
        <v>71</v>
      </c>
      <c r="C9" s="19">
        <v>9959182.67</v>
      </c>
      <c r="D9" s="19">
        <v>9959182.67</v>
      </c>
      <c r="E9" s="19">
        <v>9959182.67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customHeight="1" ht="18.75">
      <c r="A10" s="60" t="s">
        <v>56</v>
      </c>
      <c r="B10" s="61"/>
      <c r="C10" s="19">
        <v>9959182.67</v>
      </c>
      <c r="D10" s="19">
        <v>9959182.67</v>
      </c>
      <c r="E10" s="19">
        <v>9959182.67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</sheetData>
  <mergeCells count="19"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A10:B10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C7EA797-7B78-A01E-2676-DD1F512422BD}" mc:Ignorable="x14ac xr xr2 xr3">
  <sheetPr>
    <outlinePr summaryRight="0" summaryBelow="0"/>
    <pageSetUpPr fitToPage="1"/>
  </sheetPr>
  <dimension ref="A1:O28"/>
  <sheetViews>
    <sheetView topLeftCell="A1" showZeros="0" workbookViewId="0" tabSelected="1"/>
  </sheetViews>
  <sheetFormatPr defaultColWidth="10.66015625" customHeight="1" defaultRowHeight="14.25"/>
  <cols>
    <col min="1" max="1" width="16.66015625" customWidth="1"/>
    <col min="2" max="2" width="44" customWidth="1"/>
    <col min="3" max="6" width="22.33203125" customWidth="1"/>
    <col min="7" max="8" width="22.16015625" customWidth="1"/>
    <col min="9" max="9" width="22" customWidth="1"/>
    <col min="10" max="11" width="22.16015625" customWidth="1"/>
    <col min="12" max="14" width="22" customWidth="1"/>
    <col min="15" max="15" width="22.16015625" customWidth="1"/>
  </cols>
  <sheetData>
    <row customHeight="1" ht="15">
      <c r="A1" s="62"/>
      <c r="B1" s="62"/>
      <c r="C1" s="62"/>
      <c r="D1" s="63"/>
      <c r="E1" s="62"/>
      <c r="F1" s="62"/>
      <c r="G1" s="62"/>
      <c r="H1" s="63"/>
      <c r="I1" s="62"/>
      <c r="J1" s="63"/>
      <c r="K1" s="62"/>
      <c r="L1" s="62"/>
      <c r="M1" s="62"/>
      <c r="N1" s="62"/>
      <c r="O1" s="8" t="s">
        <v>73</v>
      </c>
    </row>
    <row customHeight="1" ht="42">
      <c r="A2" s="64">
        <f>"2025"&amp;"年部门支出预算表"</f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customHeight="1" ht="18.75">
      <c r="A3" s="66">
        <f>"单位名称："&amp;"中国共产主义青年团临沧市委员会"</f>
      </c>
      <c r="B3" s="67"/>
      <c r="C3" s="68"/>
      <c r="D3" s="69"/>
      <c r="E3" s="68"/>
      <c r="F3" s="68"/>
      <c r="G3" s="68"/>
      <c r="H3" s="69"/>
      <c r="I3" s="68"/>
      <c r="J3" s="69"/>
      <c r="K3" s="68"/>
      <c r="L3" s="68"/>
      <c r="M3" s="70"/>
      <c r="N3" s="70"/>
      <c r="O3" s="8" t="s">
        <v>1</v>
      </c>
    </row>
    <row customHeight="1" ht="18.75">
      <c r="A4" s="71" t="s">
        <v>74</v>
      </c>
      <c r="B4" s="71" t="s">
        <v>75</v>
      </c>
      <c r="C4" s="71" t="s">
        <v>56</v>
      </c>
      <c r="D4" s="13" t="s">
        <v>59</v>
      </c>
      <c r="E4" s="72" t="s">
        <v>76</v>
      </c>
      <c r="F4" s="73" t="s">
        <v>77</v>
      </c>
      <c r="G4" s="71" t="s">
        <v>60</v>
      </c>
      <c r="H4" s="71" t="s">
        <v>61</v>
      </c>
      <c r="I4" s="71" t="s">
        <v>78</v>
      </c>
      <c r="J4" s="13" t="s">
        <v>79</v>
      </c>
      <c r="K4" s="74"/>
      <c r="L4" s="74"/>
      <c r="M4" s="74"/>
      <c r="N4" s="74"/>
      <c r="O4" s="14"/>
    </row>
    <row customHeight="1" ht="30">
      <c r="A5" s="75"/>
      <c r="B5" s="75"/>
      <c r="C5" s="75"/>
      <c r="D5" s="76" t="s">
        <v>58</v>
      </c>
      <c r="E5" s="77" t="s">
        <v>76</v>
      </c>
      <c r="F5" s="77" t="s">
        <v>77</v>
      </c>
      <c r="G5" s="75"/>
      <c r="H5" s="75"/>
      <c r="I5" s="75"/>
      <c r="J5" s="76" t="s">
        <v>58</v>
      </c>
      <c r="K5" s="78" t="s">
        <v>80</v>
      </c>
      <c r="L5" s="78" t="s">
        <v>81</v>
      </c>
      <c r="M5" s="78" t="s">
        <v>82</v>
      </c>
      <c r="N5" s="78" t="s">
        <v>83</v>
      </c>
      <c r="O5" s="78" t="s">
        <v>84</v>
      </c>
    </row>
    <row customHeight="1" ht="18.75">
      <c r="A6" s="79">
        <v>1</v>
      </c>
      <c r="B6" s="79">
        <v>2</v>
      </c>
      <c r="C6" s="7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  <c r="I6" s="76">
        <v>9</v>
      </c>
      <c r="J6" s="76">
        <v>10</v>
      </c>
      <c r="K6" s="76">
        <v>11</v>
      </c>
      <c r="L6" s="76">
        <v>12</v>
      </c>
      <c r="M6" s="76">
        <v>13</v>
      </c>
      <c r="N6" s="76">
        <v>14</v>
      </c>
      <c r="O6" s="76">
        <v>15</v>
      </c>
    </row>
    <row customHeight="1" ht="18.75">
      <c r="A7" s="18" t="s">
        <v>85</v>
      </c>
      <c r="B7" s="80" t="s">
        <v>86</v>
      </c>
      <c r="C7" s="19">
        <v>9485520.81</v>
      </c>
      <c r="D7" s="19">
        <v>9485520.81</v>
      </c>
      <c r="E7" s="19">
        <v>1488520.81</v>
      </c>
      <c r="F7" s="19">
        <v>7997000</v>
      </c>
      <c r="G7" s="19"/>
      <c r="H7" s="19"/>
      <c r="I7" s="19"/>
      <c r="J7" s="19"/>
      <c r="K7" s="19"/>
      <c r="L7" s="19"/>
      <c r="M7" s="19"/>
      <c r="N7" s="19"/>
      <c r="O7" s="19"/>
    </row>
    <row customHeight="1" ht="18.75">
      <c r="A8" s="81" t="s">
        <v>87</v>
      </c>
      <c r="B8" s="82" t="s">
        <v>88</v>
      </c>
      <c r="C8" s="19">
        <v>9485520.81</v>
      </c>
      <c r="D8" s="19">
        <v>9485520.81</v>
      </c>
      <c r="E8" s="19">
        <v>1488520.81</v>
      </c>
      <c r="F8" s="19">
        <v>7997000</v>
      </c>
      <c r="G8" s="19"/>
      <c r="H8" s="19"/>
      <c r="I8" s="19"/>
      <c r="J8" s="19"/>
      <c r="K8" s="19"/>
      <c r="L8" s="19"/>
      <c r="M8" s="19"/>
      <c r="N8" s="19"/>
      <c r="O8" s="19"/>
    </row>
    <row customHeight="1" ht="18.75">
      <c r="A9" s="83" t="s">
        <v>89</v>
      </c>
      <c r="B9" s="84" t="s">
        <v>90</v>
      </c>
      <c r="C9" s="19">
        <v>1177430.44</v>
      </c>
      <c r="D9" s="19">
        <v>1177430.44</v>
      </c>
      <c r="E9" s="19">
        <v>1177430.44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customHeight="1" ht="18.75">
      <c r="A10" s="83" t="s">
        <v>91</v>
      </c>
      <c r="B10" s="84" t="s">
        <v>92</v>
      </c>
      <c r="C10" s="19">
        <v>1807000</v>
      </c>
      <c r="D10" s="19">
        <v>1807000</v>
      </c>
      <c r="E10" s="19"/>
      <c r="F10" s="19">
        <v>1807000</v>
      </c>
      <c r="G10" s="19"/>
      <c r="H10" s="19"/>
      <c r="I10" s="19"/>
      <c r="J10" s="19"/>
      <c r="K10" s="19"/>
      <c r="L10" s="19"/>
      <c r="M10" s="19"/>
      <c r="N10" s="19"/>
      <c r="O10" s="19"/>
    </row>
    <row customHeight="1" ht="18.75">
      <c r="A11" s="83" t="s">
        <v>93</v>
      </c>
      <c r="B11" s="84" t="s">
        <v>94</v>
      </c>
      <c r="C11" s="19">
        <v>311090.37</v>
      </c>
      <c r="D11" s="19">
        <v>311090.37</v>
      </c>
      <c r="E11" s="19">
        <v>311090.37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customHeight="1" ht="18.75">
      <c r="A12" s="83" t="s">
        <v>95</v>
      </c>
      <c r="B12" s="84" t="s">
        <v>96</v>
      </c>
      <c r="C12" s="19">
        <v>6190000</v>
      </c>
      <c r="D12" s="19">
        <v>6190000</v>
      </c>
      <c r="E12" s="19"/>
      <c r="F12" s="19">
        <v>6190000</v>
      </c>
      <c r="G12" s="19"/>
      <c r="H12" s="19"/>
      <c r="I12" s="19"/>
      <c r="J12" s="19"/>
      <c r="K12" s="19"/>
      <c r="L12" s="19"/>
      <c r="M12" s="19"/>
      <c r="N12" s="19"/>
      <c r="O12" s="19"/>
    </row>
    <row customHeight="1" ht="18.75">
      <c r="A13" s="18" t="s">
        <v>97</v>
      </c>
      <c r="B13" s="80" t="s">
        <v>98</v>
      </c>
      <c r="C13" s="19">
        <v>188080</v>
      </c>
      <c r="D13" s="19">
        <v>188080</v>
      </c>
      <c r="E13" s="19">
        <v>188080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customHeight="1" ht="18.75">
      <c r="A14" s="81" t="s">
        <v>99</v>
      </c>
      <c r="B14" s="82" t="s">
        <v>100</v>
      </c>
      <c r="C14" s="19">
        <v>188080</v>
      </c>
      <c r="D14" s="19">
        <v>188080</v>
      </c>
      <c r="E14" s="19">
        <v>188080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customHeight="1" ht="18.75">
      <c r="A15" s="83" t="s">
        <v>101</v>
      </c>
      <c r="B15" s="84" t="s">
        <v>102</v>
      </c>
      <c r="C15" s="19">
        <v>188080</v>
      </c>
      <c r="D15" s="19">
        <v>188080</v>
      </c>
      <c r="E15" s="19">
        <v>188080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customHeight="1" ht="18.75">
      <c r="A16" s="18" t="s">
        <v>103</v>
      </c>
      <c r="B16" s="80" t="s">
        <v>104</v>
      </c>
      <c r="C16" s="19">
        <v>123980.5</v>
      </c>
      <c r="D16" s="19">
        <v>123980.5</v>
      </c>
      <c r="E16" s="19">
        <v>123980.5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customHeight="1" ht="18.75">
      <c r="A17" s="81" t="s">
        <v>105</v>
      </c>
      <c r="B17" s="82" t="s">
        <v>106</v>
      </c>
      <c r="C17" s="19">
        <v>123980.5</v>
      </c>
      <c r="D17" s="19">
        <v>123980.5</v>
      </c>
      <c r="E17" s="19">
        <v>123980.5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customHeight="1" ht="18.75">
      <c r="A18" s="83" t="s">
        <v>107</v>
      </c>
      <c r="B18" s="84" t="s">
        <v>108</v>
      </c>
      <c r="C18" s="19">
        <v>65723.42</v>
      </c>
      <c r="D18" s="19">
        <v>65723.42</v>
      </c>
      <c r="E18" s="19">
        <v>65723.42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customHeight="1" ht="18.75">
      <c r="A19" s="83" t="s">
        <v>109</v>
      </c>
      <c r="B19" s="84" t="s">
        <v>110</v>
      </c>
      <c r="C19" s="19">
        <v>17737.08</v>
      </c>
      <c r="D19" s="19">
        <v>17737.08</v>
      </c>
      <c r="E19" s="19">
        <v>17737.08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customHeight="1" ht="18.75">
      <c r="A20" s="83" t="s">
        <v>111</v>
      </c>
      <c r="B20" s="84" t="s">
        <v>112</v>
      </c>
      <c r="C20" s="19">
        <v>35265</v>
      </c>
      <c r="D20" s="19">
        <v>35265</v>
      </c>
      <c r="E20" s="19">
        <v>35265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customHeight="1" ht="18.75">
      <c r="A21" s="83" t="s">
        <v>113</v>
      </c>
      <c r="B21" s="84" t="s">
        <v>114</v>
      </c>
      <c r="C21" s="19">
        <v>5255</v>
      </c>
      <c r="D21" s="19">
        <v>5255</v>
      </c>
      <c r="E21" s="19">
        <v>5255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customHeight="1" ht="18.75">
      <c r="A22" s="18" t="s">
        <v>115</v>
      </c>
      <c r="B22" s="80" t="s">
        <v>116</v>
      </c>
      <c r="C22" s="19">
        <v>161601.36</v>
      </c>
      <c r="D22" s="19">
        <v>161601.36</v>
      </c>
      <c r="E22" s="19">
        <v>161601.36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customHeight="1" ht="18.75">
      <c r="A23" s="81" t="s">
        <v>117</v>
      </c>
      <c r="B23" s="82" t="s">
        <v>118</v>
      </c>
      <c r="C23" s="19">
        <v>161601.36</v>
      </c>
      <c r="D23" s="19">
        <v>161601.36</v>
      </c>
      <c r="E23" s="19">
        <v>161601.36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customHeight="1" ht="18.75">
      <c r="A24" s="83" t="s">
        <v>119</v>
      </c>
      <c r="B24" s="84" t="s">
        <v>120</v>
      </c>
      <c r="C24" s="19">
        <v>161601.36</v>
      </c>
      <c r="D24" s="19">
        <v>161601.36</v>
      </c>
      <c r="E24" s="19">
        <v>161601.36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customHeight="1" ht="18.75">
      <c r="A25" s="18" t="s">
        <v>121</v>
      </c>
      <c r="B25" s="80" t="s">
        <v>122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customHeight="1" ht="18.75">
      <c r="A26" s="81" t="s">
        <v>123</v>
      </c>
      <c r="B26" s="82" t="s">
        <v>124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customHeight="1" ht="18.75">
      <c r="A27" s="83" t="s">
        <v>125</v>
      </c>
      <c r="B27" s="84" t="s">
        <v>126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customHeight="1" ht="18.75">
      <c r="A28" s="85" t="s">
        <v>127</v>
      </c>
      <c r="B28" s="86" t="s">
        <v>127</v>
      </c>
      <c r="C28" s="19">
        <v>9959182.67</v>
      </c>
      <c r="D28" s="19">
        <v>9959182.67</v>
      </c>
      <c r="E28" s="19">
        <v>1962182.67</v>
      </c>
      <c r="F28" s="19">
        <v>7997000</v>
      </c>
      <c r="G28" s="19"/>
      <c r="H28" s="19"/>
      <c r="I28" s="19"/>
      <c r="J28" s="19"/>
      <c r="K28" s="19"/>
      <c r="L28" s="19"/>
      <c r="M28" s="19"/>
      <c r="N28" s="19"/>
      <c r="O28" s="19"/>
    </row>
  </sheetData>
  <mergeCells count="11">
    <mergeCell ref="A2:O2"/>
    <mergeCell ref="A3:L3"/>
    <mergeCell ref="A28:B28"/>
    <mergeCell ref="A4:A5"/>
    <mergeCell ref="B4:B5"/>
    <mergeCell ref="C4:C5"/>
    <mergeCell ref="G4:G5"/>
    <mergeCell ref="I4:I5"/>
    <mergeCell ref="J4:O4"/>
    <mergeCell ref="H4:H5"/>
    <mergeCell ref="D4:F4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FE5AD46-2C27-C6B4-DD6A-D0C287094B03}" mc:Ignorable="x14ac xr xr2 xr3">
  <sheetPr>
    <outlinePr summaryRight="0" summaryBelow="0"/>
    <pageSetUpPr fitToPage="1"/>
  </sheetPr>
  <dimension ref="A1:D36"/>
  <sheetViews>
    <sheetView topLeftCell="A31" showZeros="0" workbookViewId="0" tabSelected="1"/>
  </sheetViews>
  <sheetFormatPr defaultColWidth="10.66015625" customHeight="1" defaultRowHeight="14.25"/>
  <cols>
    <col min="1" max="1" width="45.83203125" customWidth="1"/>
    <col min="2" max="2" width="36" customWidth="1"/>
    <col min="3" max="3" width="41.83203125" customWidth="1"/>
    <col min="4" max="4" width="34.83203125" customWidth="1"/>
  </cols>
  <sheetData>
    <row customHeight="1" ht="15">
      <c r="A1" s="62"/>
      <c r="B1" s="62"/>
      <c r="C1" s="62"/>
      <c r="D1" s="8" t="s">
        <v>128</v>
      </c>
    </row>
    <row customHeight="1" ht="36">
      <c r="A2" s="64">
        <f>"2025"&amp;"年部门财政拨款收支预算总表"</f>
      </c>
      <c r="B2" s="87"/>
      <c r="C2" s="87"/>
      <c r="D2" s="87"/>
    </row>
    <row customHeight="1" ht="18.75">
      <c r="A3" s="88">
        <f>"单位名称："&amp;"中国共产主义青年团临沧市委员会"</f>
      </c>
      <c r="B3" s="89"/>
      <c r="C3" s="89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90">
        <f>"2025"&amp;"年预算数"</f>
      </c>
      <c r="C5" s="15" t="s">
        <v>129</v>
      </c>
      <c r="D5" s="90">
        <f>"2025"&amp;"年预算数"</f>
      </c>
    </row>
    <row customHeight="1" ht="18.75">
      <c r="A6" s="17"/>
      <c r="B6" s="75"/>
      <c r="C6" s="17"/>
      <c r="D6" s="75"/>
    </row>
    <row customHeight="1" ht="18.75">
      <c r="A7" s="80" t="s">
        <v>130</v>
      </c>
      <c r="B7" s="19">
        <v>9959182.67</v>
      </c>
      <c r="C7" s="91" t="s">
        <v>131</v>
      </c>
      <c r="D7" s="19">
        <v>9959182.67</v>
      </c>
    </row>
    <row customHeight="1" ht="18.75">
      <c r="A8" s="92" t="s">
        <v>132</v>
      </c>
      <c r="B8" s="19">
        <v>9959182.67</v>
      </c>
      <c r="C8" s="91" t="s">
        <v>133</v>
      </c>
      <c r="D8" s="19">
        <v>9485520.81</v>
      </c>
    </row>
    <row customHeight="1" ht="18.75">
      <c r="A9" s="92" t="s">
        <v>134</v>
      </c>
      <c r="B9" s="19"/>
      <c r="C9" s="91" t="s">
        <v>135</v>
      </c>
      <c r="D9" s="19"/>
    </row>
    <row customHeight="1" ht="18.75">
      <c r="A10" s="92" t="s">
        <v>136</v>
      </c>
      <c r="B10" s="19"/>
      <c r="C10" s="91" t="s">
        <v>137</v>
      </c>
      <c r="D10" s="19"/>
    </row>
    <row customHeight="1" ht="18.75">
      <c r="A11" s="93" t="s">
        <v>138</v>
      </c>
      <c r="B11" s="19"/>
      <c r="C11" s="21" t="s">
        <v>139</v>
      </c>
      <c r="D11" s="19"/>
    </row>
    <row customHeight="1" ht="18.75">
      <c r="A12" s="94" t="s">
        <v>132</v>
      </c>
      <c r="B12" s="19"/>
      <c r="C12" s="23" t="s">
        <v>140</v>
      </c>
      <c r="D12" s="19"/>
    </row>
    <row customHeight="1" ht="18.75">
      <c r="A13" s="94" t="s">
        <v>134</v>
      </c>
      <c r="B13" s="19"/>
      <c r="C13" s="23" t="s">
        <v>141</v>
      </c>
      <c r="D13" s="19"/>
    </row>
    <row customHeight="1" ht="18.75">
      <c r="A14" s="94" t="s">
        <v>136</v>
      </c>
      <c r="B14" s="19"/>
      <c r="C14" s="23" t="s">
        <v>142</v>
      </c>
      <c r="D14" s="19"/>
    </row>
    <row customHeight="1" ht="18.75">
      <c r="A15" s="94" t="s">
        <v>26</v>
      </c>
      <c r="B15" s="19"/>
      <c r="C15" s="23" t="s">
        <v>143</v>
      </c>
      <c r="D15" s="19">
        <v>188080</v>
      </c>
    </row>
    <row customHeight="1" ht="18.75">
      <c r="A16" s="94" t="s">
        <v>26</v>
      </c>
      <c r="B16" s="19" t="s">
        <v>26</v>
      </c>
      <c r="C16" s="23" t="s">
        <v>144</v>
      </c>
      <c r="D16" s="19">
        <v>123980.5</v>
      </c>
    </row>
    <row customHeight="1" ht="18.75">
      <c r="A17" s="22" t="s">
        <v>26</v>
      </c>
      <c r="B17" s="19" t="s">
        <v>26</v>
      </c>
      <c r="C17" s="23" t="s">
        <v>145</v>
      </c>
      <c r="D17" s="19"/>
    </row>
    <row customHeight="1" ht="18.75">
      <c r="A18" s="22" t="s">
        <v>26</v>
      </c>
      <c r="B18" s="19" t="s">
        <v>26</v>
      </c>
      <c r="C18" s="23" t="s">
        <v>146</v>
      </c>
      <c r="D18" s="19"/>
    </row>
    <row customHeight="1" ht="18.75">
      <c r="A19" s="24" t="s">
        <v>26</v>
      </c>
      <c r="B19" s="19" t="s">
        <v>26</v>
      </c>
      <c r="C19" s="23" t="s">
        <v>147</v>
      </c>
      <c r="D19" s="19"/>
    </row>
    <row customHeight="1" ht="18.75">
      <c r="A20" s="24" t="s">
        <v>26</v>
      </c>
      <c r="B20" s="19" t="s">
        <v>26</v>
      </c>
      <c r="C20" s="23" t="s">
        <v>148</v>
      </c>
      <c r="D20" s="19"/>
    </row>
    <row customHeight="1" ht="18.75">
      <c r="A21" s="24" t="s">
        <v>26</v>
      </c>
      <c r="B21" s="19" t="s">
        <v>26</v>
      </c>
      <c r="C21" s="23" t="s">
        <v>149</v>
      </c>
      <c r="D21" s="19"/>
    </row>
    <row customHeight="1" ht="18.75">
      <c r="A22" s="24" t="s">
        <v>26</v>
      </c>
      <c r="B22" s="19" t="s">
        <v>26</v>
      </c>
      <c r="C22" s="23" t="s">
        <v>150</v>
      </c>
      <c r="D22" s="19"/>
    </row>
    <row customHeight="1" ht="18.75">
      <c r="A23" s="24" t="s">
        <v>26</v>
      </c>
      <c r="B23" s="19" t="s">
        <v>26</v>
      </c>
      <c r="C23" s="23" t="s">
        <v>151</v>
      </c>
      <c r="D23" s="19"/>
    </row>
    <row customHeight="1" ht="18.75">
      <c r="A24" s="24" t="s">
        <v>26</v>
      </c>
      <c r="B24" s="19" t="s">
        <v>26</v>
      </c>
      <c r="C24" s="23" t="s">
        <v>152</v>
      </c>
      <c r="D24" s="19"/>
    </row>
    <row customHeight="1" ht="18.75">
      <c r="A25" s="24" t="s">
        <v>26</v>
      </c>
      <c r="B25" s="19" t="s">
        <v>26</v>
      </c>
      <c r="C25" s="23" t="s">
        <v>153</v>
      </c>
      <c r="D25" s="19"/>
    </row>
    <row customHeight="1" ht="18.75">
      <c r="A26" s="24" t="s">
        <v>26</v>
      </c>
      <c r="B26" s="19" t="s">
        <v>26</v>
      </c>
      <c r="C26" s="23" t="s">
        <v>154</v>
      </c>
      <c r="D26" s="19">
        <v>161601.36</v>
      </c>
    </row>
    <row customHeight="1" ht="18.75">
      <c r="A27" s="24" t="s">
        <v>26</v>
      </c>
      <c r="B27" s="19" t="s">
        <v>26</v>
      </c>
      <c r="C27" s="23" t="s">
        <v>155</v>
      </c>
      <c r="D27" s="19"/>
    </row>
    <row customHeight="1" ht="18.75">
      <c r="A28" s="24" t="s">
        <v>26</v>
      </c>
      <c r="B28" s="19" t="s">
        <v>26</v>
      </c>
      <c r="C28" s="23" t="s">
        <v>156</v>
      </c>
      <c r="D28" s="19"/>
    </row>
    <row customHeight="1" ht="18.75">
      <c r="A29" s="24" t="s">
        <v>26</v>
      </c>
      <c r="B29" s="19" t="s">
        <v>26</v>
      </c>
      <c r="C29" s="23" t="s">
        <v>157</v>
      </c>
      <c r="D29" s="19"/>
    </row>
    <row customHeight="1" ht="18.75">
      <c r="A30" s="24" t="s">
        <v>26</v>
      </c>
      <c r="B30" s="19" t="s">
        <v>26</v>
      </c>
      <c r="C30" s="23" t="s">
        <v>158</v>
      </c>
      <c r="D30" s="19"/>
    </row>
    <row customHeight="1" ht="18.75">
      <c r="A31" s="25" t="s">
        <v>26</v>
      </c>
      <c r="B31" s="19" t="s">
        <v>26</v>
      </c>
      <c r="C31" s="23" t="s">
        <v>159</v>
      </c>
      <c r="D31" s="19"/>
    </row>
    <row customHeight="1" ht="18.75">
      <c r="A32" s="25" t="s">
        <v>26</v>
      </c>
      <c r="B32" s="19" t="s">
        <v>26</v>
      </c>
      <c r="C32" s="23" t="s">
        <v>160</v>
      </c>
      <c r="D32" s="19"/>
    </row>
    <row customHeight="1" ht="18.75">
      <c r="A33" s="25" t="s">
        <v>26</v>
      </c>
      <c r="B33" s="19" t="s">
        <v>26</v>
      </c>
      <c r="C33" s="23" t="s">
        <v>161</v>
      </c>
      <c r="D33" s="19"/>
    </row>
    <row customHeight="1" ht="18.75">
      <c r="A34" s="25"/>
      <c r="B34" s="19"/>
      <c r="C34" s="23" t="s">
        <v>162</v>
      </c>
      <c r="D34" s="19"/>
    </row>
    <row customHeight="1" ht="18.75">
      <c r="A35" s="25" t="s">
        <v>26</v>
      </c>
      <c r="B35" s="19" t="s">
        <v>26</v>
      </c>
      <c r="C35" s="23" t="s">
        <v>163</v>
      </c>
      <c r="D35" s="19"/>
    </row>
    <row customHeight="1" ht="18.75">
      <c r="A36" s="95" t="s">
        <v>164</v>
      </c>
      <c r="B36" s="28">
        <v>9959182.67</v>
      </c>
      <c r="C36" s="96" t="s">
        <v>52</v>
      </c>
      <c r="D36" s="28">
        <v>9959182.67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CCD69C-8945-8274-E8F8-FD24A004E4AE}" mc:Ignorable="x14ac xr xr2 xr3">
  <sheetPr>
    <outlinePr summaryRight="0" summaryBelow="0"/>
    <pageSetUpPr fitToPage="1"/>
  </sheetPr>
  <dimension ref="A1:G25"/>
  <sheetViews>
    <sheetView topLeftCell="A1" showZeros="0" workbookViewId="0" tabSelected="1"/>
  </sheetViews>
  <sheetFormatPr defaultColWidth="10.66015625" customHeight="1" defaultRowHeight="14.25"/>
  <cols>
    <col min="1" max="1" width="23.5" customWidth="1"/>
    <col min="2" max="2" width="51.33203125" customWidth="1"/>
    <col min="3" max="3" width="28.33203125" customWidth="1"/>
    <col min="4" max="4" width="23.83203125" customWidth="1"/>
    <col min="5" max="7" width="28.33203125" customWidth="1"/>
  </cols>
  <sheetData>
    <row customHeight="1" ht="15">
      <c r="D1" s="97"/>
      <c r="F1" s="98"/>
      <c r="G1" s="8" t="s">
        <v>165</v>
      </c>
    </row>
    <row customHeight="1" ht="39">
      <c r="A2" s="64">
        <f>"2025"&amp;"年一般公共预算支出预算表（按功能科目分类）"</f>
      </c>
      <c r="B2" s="99"/>
      <c r="C2" s="99"/>
      <c r="D2" s="99"/>
      <c r="E2" s="99"/>
      <c r="F2" s="99"/>
      <c r="G2" s="99"/>
    </row>
    <row customHeight="1" ht="18">
      <c r="A3" s="100">
        <f>"单位名称："&amp;"中国共产主义青年团临沧市委员会"</f>
      </c>
      <c r="B3" s="101"/>
      <c r="C3" s="69"/>
      <c r="D3" s="69"/>
      <c r="E3" s="69"/>
      <c r="F3" s="102"/>
      <c r="G3" s="8" t="s">
        <v>1</v>
      </c>
    </row>
    <row customHeight="1" ht="20.25">
      <c r="A4" s="103" t="s">
        <v>166</v>
      </c>
      <c r="B4" s="104"/>
      <c r="C4" s="105" t="s">
        <v>56</v>
      </c>
      <c r="D4" s="106" t="s">
        <v>76</v>
      </c>
      <c r="E4" s="74"/>
      <c r="F4" s="14"/>
      <c r="G4" s="107" t="s">
        <v>77</v>
      </c>
    </row>
    <row customHeight="1" ht="20.25">
      <c r="A5" s="108" t="s">
        <v>74</v>
      </c>
      <c r="B5" s="108" t="s">
        <v>75</v>
      </c>
      <c r="C5" s="17"/>
      <c r="D5" s="76" t="s">
        <v>58</v>
      </c>
      <c r="E5" s="76" t="s">
        <v>167</v>
      </c>
      <c r="F5" s="76" t="s">
        <v>168</v>
      </c>
      <c r="G5" s="109"/>
    </row>
    <row customHeight="1" ht="19.5">
      <c r="A6" s="108" t="s">
        <v>169</v>
      </c>
      <c r="B6" s="108" t="s">
        <v>170</v>
      </c>
      <c r="C6" s="108" t="s">
        <v>171</v>
      </c>
      <c r="D6" s="76">
        <v>4</v>
      </c>
      <c r="E6" s="110" t="s">
        <v>172</v>
      </c>
      <c r="F6" s="110" t="s">
        <v>173</v>
      </c>
      <c r="G6" s="108" t="s">
        <v>174</v>
      </c>
    </row>
    <row customHeight="1" ht="18">
      <c r="A7" s="111" t="s">
        <v>85</v>
      </c>
      <c r="B7" s="111" t="s">
        <v>86</v>
      </c>
      <c r="C7" s="19">
        <v>9485520.81</v>
      </c>
      <c r="D7" s="19">
        <v>1488520.81</v>
      </c>
      <c r="E7" s="19">
        <v>1329106.73</v>
      </c>
      <c r="F7" s="19">
        <v>159414.08</v>
      </c>
      <c r="G7" s="19">
        <v>7997000</v>
      </c>
    </row>
    <row customHeight="1" ht="18">
      <c r="A8" s="112" t="s">
        <v>87</v>
      </c>
      <c r="B8" s="112" t="s">
        <v>88</v>
      </c>
      <c r="C8" s="19">
        <v>9485520.81</v>
      </c>
      <c r="D8" s="19">
        <v>1488520.81</v>
      </c>
      <c r="E8" s="19">
        <v>1329106.73</v>
      </c>
      <c r="F8" s="19">
        <v>159414.08</v>
      </c>
      <c r="G8" s="19">
        <v>7997000</v>
      </c>
    </row>
    <row customHeight="1" ht="18">
      <c r="A9" s="113" t="s">
        <v>89</v>
      </c>
      <c r="B9" s="113" t="s">
        <v>90</v>
      </c>
      <c r="C9" s="19">
        <v>1177430.44</v>
      </c>
      <c r="D9" s="19">
        <v>1177430.44</v>
      </c>
      <c r="E9" s="19">
        <v>1032782</v>
      </c>
      <c r="F9" s="19">
        <v>144648.44</v>
      </c>
      <c r="G9" s="19"/>
    </row>
    <row customHeight="1" ht="18">
      <c r="A10" s="113" t="s">
        <v>91</v>
      </c>
      <c r="B10" s="113" t="s">
        <v>92</v>
      </c>
      <c r="C10" s="19">
        <v>1807000</v>
      </c>
      <c r="D10" s="19"/>
      <c r="E10" s="19"/>
      <c r="F10" s="19"/>
      <c r="G10" s="19">
        <v>1807000</v>
      </c>
    </row>
    <row customHeight="1" ht="18">
      <c r="A11" s="113" t="s">
        <v>93</v>
      </c>
      <c r="B11" s="113" t="s">
        <v>94</v>
      </c>
      <c r="C11" s="19">
        <v>311090.37</v>
      </c>
      <c r="D11" s="19">
        <v>311090.37</v>
      </c>
      <c r="E11" s="19">
        <v>296324.73</v>
      </c>
      <c r="F11" s="19">
        <v>14765.64</v>
      </c>
      <c r="G11" s="19"/>
    </row>
    <row customHeight="1" ht="18">
      <c r="A12" s="113" t="s">
        <v>95</v>
      </c>
      <c r="B12" s="113" t="s">
        <v>96</v>
      </c>
      <c r="C12" s="19">
        <v>6190000</v>
      </c>
      <c r="D12" s="19"/>
      <c r="E12" s="19"/>
      <c r="F12" s="19"/>
      <c r="G12" s="19">
        <v>6190000</v>
      </c>
    </row>
    <row customHeight="1" ht="18">
      <c r="A13" s="111" t="s">
        <v>97</v>
      </c>
      <c r="B13" s="111" t="s">
        <v>98</v>
      </c>
      <c r="C13" s="19">
        <v>188080</v>
      </c>
      <c r="D13" s="19">
        <v>188080</v>
      </c>
      <c r="E13" s="19">
        <v>188080</v>
      </c>
      <c r="F13" s="19"/>
      <c r="G13" s="19"/>
    </row>
    <row customHeight="1" ht="18">
      <c r="A14" s="112" t="s">
        <v>99</v>
      </c>
      <c r="B14" s="112" t="s">
        <v>100</v>
      </c>
      <c r="C14" s="19">
        <v>188080</v>
      </c>
      <c r="D14" s="19">
        <v>188080</v>
      </c>
      <c r="E14" s="19">
        <v>188080</v>
      </c>
      <c r="F14" s="19"/>
      <c r="G14" s="19"/>
    </row>
    <row customHeight="1" ht="18">
      <c r="A15" s="113" t="s">
        <v>101</v>
      </c>
      <c r="B15" s="113" t="s">
        <v>102</v>
      </c>
      <c r="C15" s="19">
        <v>188080</v>
      </c>
      <c r="D15" s="19">
        <v>188080</v>
      </c>
      <c r="E15" s="19">
        <v>188080</v>
      </c>
      <c r="F15" s="19"/>
      <c r="G15" s="19"/>
    </row>
    <row customHeight="1" ht="18">
      <c r="A16" s="111" t="s">
        <v>103</v>
      </c>
      <c r="B16" s="111" t="s">
        <v>104</v>
      </c>
      <c r="C16" s="19">
        <v>123980.5</v>
      </c>
      <c r="D16" s="19">
        <v>123980.5</v>
      </c>
      <c r="E16" s="19">
        <v>123980.5</v>
      </c>
      <c r="F16" s="19"/>
      <c r="G16" s="19"/>
    </row>
    <row customHeight="1" ht="18">
      <c r="A17" s="112" t="s">
        <v>105</v>
      </c>
      <c r="B17" s="112" t="s">
        <v>106</v>
      </c>
      <c r="C17" s="19">
        <v>123980.5</v>
      </c>
      <c r="D17" s="19">
        <v>123980.5</v>
      </c>
      <c r="E17" s="19">
        <v>123980.5</v>
      </c>
      <c r="F17" s="19"/>
      <c r="G17" s="19"/>
    </row>
    <row customHeight="1" ht="18">
      <c r="A18" s="113" t="s">
        <v>107</v>
      </c>
      <c r="B18" s="113" t="s">
        <v>108</v>
      </c>
      <c r="C18" s="19">
        <v>65723.42</v>
      </c>
      <c r="D18" s="19">
        <v>65723.42</v>
      </c>
      <c r="E18" s="19">
        <v>65723.42</v>
      </c>
      <c r="F18" s="19"/>
      <c r="G18" s="19"/>
    </row>
    <row customHeight="1" ht="18">
      <c r="A19" s="113" t="s">
        <v>109</v>
      </c>
      <c r="B19" s="113" t="s">
        <v>110</v>
      </c>
      <c r="C19" s="19">
        <v>17737.08</v>
      </c>
      <c r="D19" s="19">
        <v>17737.08</v>
      </c>
      <c r="E19" s="19">
        <v>17737.08</v>
      </c>
      <c r="F19" s="19"/>
      <c r="G19" s="19"/>
    </row>
    <row customHeight="1" ht="18">
      <c r="A20" s="113" t="s">
        <v>111</v>
      </c>
      <c r="B20" s="113" t="s">
        <v>112</v>
      </c>
      <c r="C20" s="19">
        <v>35265</v>
      </c>
      <c r="D20" s="19">
        <v>35265</v>
      </c>
      <c r="E20" s="19">
        <v>35265</v>
      </c>
      <c r="F20" s="19"/>
      <c r="G20" s="19"/>
    </row>
    <row customHeight="1" ht="18">
      <c r="A21" s="113" t="s">
        <v>113</v>
      </c>
      <c r="B21" s="113" t="s">
        <v>114</v>
      </c>
      <c r="C21" s="19">
        <v>5255</v>
      </c>
      <c r="D21" s="19">
        <v>5255</v>
      </c>
      <c r="E21" s="19">
        <v>5255</v>
      </c>
      <c r="F21" s="19"/>
      <c r="G21" s="19"/>
    </row>
    <row customHeight="1" ht="18">
      <c r="A22" s="111" t="s">
        <v>115</v>
      </c>
      <c r="B22" s="111" t="s">
        <v>116</v>
      </c>
      <c r="C22" s="19">
        <v>161601.36</v>
      </c>
      <c r="D22" s="19">
        <v>161601.36</v>
      </c>
      <c r="E22" s="19">
        <v>161601.36</v>
      </c>
      <c r="F22" s="19"/>
      <c r="G22" s="19"/>
    </row>
    <row customHeight="1" ht="18">
      <c r="A23" s="112" t="s">
        <v>117</v>
      </c>
      <c r="B23" s="112" t="s">
        <v>118</v>
      </c>
      <c r="C23" s="19">
        <v>161601.36</v>
      </c>
      <c r="D23" s="19">
        <v>161601.36</v>
      </c>
      <c r="E23" s="19">
        <v>161601.36</v>
      </c>
      <c r="F23" s="19"/>
      <c r="G23" s="19"/>
    </row>
    <row customHeight="1" ht="18">
      <c r="A24" s="113" t="s">
        <v>119</v>
      </c>
      <c r="B24" s="113" t="s">
        <v>120</v>
      </c>
      <c r="C24" s="19">
        <v>161601.36</v>
      </c>
      <c r="D24" s="19">
        <v>161601.36</v>
      </c>
      <c r="E24" s="19">
        <v>161601.36</v>
      </c>
      <c r="F24" s="19"/>
      <c r="G24" s="19"/>
    </row>
    <row customHeight="1" ht="18">
      <c r="A25" s="114" t="s">
        <v>127</v>
      </c>
      <c r="B25" s="115" t="s">
        <v>127</v>
      </c>
      <c r="C25" s="19">
        <v>9959182.67</v>
      </c>
      <c r="D25" s="19">
        <v>1962182.67</v>
      </c>
      <c r="E25" s="19">
        <v>1802768.59</v>
      </c>
      <c r="F25" s="19">
        <v>159414.08</v>
      </c>
      <c r="G25" s="19">
        <v>7997000</v>
      </c>
    </row>
  </sheetData>
  <mergeCells count="7">
    <mergeCell ref="A2:G2"/>
    <mergeCell ref="A4:B4"/>
    <mergeCell ref="A3:E3"/>
    <mergeCell ref="A25:B25"/>
    <mergeCell ref="G4:G5"/>
    <mergeCell ref="D4:F4"/>
    <mergeCell ref="C4:C5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D0BBCDC-C76B-31DF-1129-A5B6CBAC2631}" mc:Ignorable="x14ac xr xr2 xr3">
  <sheetPr>
    <outlinePr summaryRight="0" summaryBelow="0"/>
    <pageSetUpPr fitToPage="1"/>
  </sheetPr>
  <dimension ref="A1:G11"/>
  <sheetViews>
    <sheetView topLeftCell="A1" showZeros="0" workbookViewId="0" tabSelected="1"/>
  </sheetViews>
  <sheetFormatPr defaultColWidth="10.66015625" customHeight="1" defaultRowHeight="14.25"/>
  <cols>
    <col min="1" max="1" width="27.5" customWidth="1"/>
    <col min="2" max="7" width="26.66015625" customWidth="1"/>
  </cols>
  <sheetData>
    <row customHeight="1" ht="15">
      <c r="A1" s="116"/>
      <c r="B1" s="117"/>
      <c r="C1" s="118"/>
      <c r="D1" s="68"/>
      <c r="G1" s="119" t="s">
        <v>175</v>
      </c>
    </row>
    <row customHeight="1" ht="39">
      <c r="A2" s="120">
        <f>"2025"&amp;"年“三公”经费支出预算表"</f>
      </c>
      <c r="B2" s="121"/>
      <c r="C2" s="121"/>
      <c r="D2" s="121"/>
      <c r="E2" s="121"/>
      <c r="F2" s="121"/>
      <c r="G2" s="121"/>
    </row>
    <row customHeight="1" ht="18.75">
      <c r="A3" s="11">
        <f>"单位名称："&amp;"中国共产主义青年团临沧市委员会"</f>
      </c>
      <c r="B3" s="117"/>
      <c r="C3" s="118"/>
      <c r="D3" s="68"/>
      <c r="E3" s="69"/>
      <c r="G3" s="119" t="s">
        <v>176</v>
      </c>
    </row>
    <row customHeight="1" ht="18.75">
      <c r="A4" s="71" t="s">
        <v>177</v>
      </c>
      <c r="B4" s="71" t="s">
        <v>178</v>
      </c>
      <c r="C4" s="15" t="s">
        <v>179</v>
      </c>
      <c r="D4" s="13" t="s">
        <v>180</v>
      </c>
      <c r="E4" s="74"/>
      <c r="F4" s="14"/>
      <c r="G4" s="15" t="s">
        <v>181</v>
      </c>
    </row>
    <row customHeight="1" ht="18.75">
      <c r="A5" s="122"/>
      <c r="B5" s="123"/>
      <c r="C5" s="17"/>
      <c r="D5" s="76" t="s">
        <v>58</v>
      </c>
      <c r="E5" s="76" t="s">
        <v>182</v>
      </c>
      <c r="F5" s="76" t="s">
        <v>183</v>
      </c>
      <c r="G5" s="17"/>
    </row>
    <row customHeight="1" ht="18.75">
      <c r="A6" s="124">
        <v>1</v>
      </c>
      <c r="B6" s="125">
        <v>1</v>
      </c>
      <c r="C6" s="126">
        <v>2</v>
      </c>
      <c r="D6" s="127">
        <v>3</v>
      </c>
      <c r="E6" s="127">
        <v>4</v>
      </c>
      <c r="F6" s="127">
        <v>5</v>
      </c>
      <c r="G6" s="126">
        <v>6</v>
      </c>
    </row>
    <row customHeight="1" ht="18.75">
      <c r="A7" s="128" t="s">
        <v>56</v>
      </c>
      <c r="B7" s="129">
        <v>87000</v>
      </c>
      <c r="C7" s="129">
        <v>10000</v>
      </c>
      <c r="D7" s="129">
        <v>67000</v>
      </c>
      <c r="E7" s="129"/>
      <c r="F7" s="129">
        <v>67000</v>
      </c>
      <c r="G7" s="129">
        <v>10000</v>
      </c>
    </row>
    <row customHeight="1" ht="18.75">
      <c r="A8" s="130" t="s">
        <v>184</v>
      </c>
      <c r="B8" s="129"/>
      <c r="C8" s="129"/>
      <c r="D8" s="129"/>
      <c r="E8" s="129"/>
      <c r="F8" s="129"/>
      <c r="G8" s="129"/>
    </row>
    <row customHeight="1" ht="18.75">
      <c r="A9" s="130" t="s">
        <v>185</v>
      </c>
      <c r="B9" s="129">
        <v>87000</v>
      </c>
      <c r="C9" s="129">
        <v>10000</v>
      </c>
      <c r="D9" s="129">
        <v>67000</v>
      </c>
      <c r="E9" s="129"/>
      <c r="F9" s="129">
        <v>67000</v>
      </c>
      <c r="G9" s="129">
        <v>10000</v>
      </c>
    </row>
    <row customHeight="1" ht="18.75">
      <c r="A10" s="130" t="s">
        <v>186</v>
      </c>
      <c r="B10" s="129"/>
      <c r="C10" s="129"/>
      <c r="D10" s="129"/>
      <c r="E10" s="129"/>
      <c r="F10" s="129"/>
      <c r="G10" s="129"/>
    </row>
    <row customHeight="1" ht="18.75">
      <c r="A11" s="130" t="s">
        <v>187</v>
      </c>
      <c r="B11" s="129"/>
      <c r="C11" s="129"/>
      <c r="D11" s="129"/>
      <c r="E11" s="129"/>
      <c r="F11" s="129"/>
      <c r="G11" s="129"/>
    </row>
  </sheetData>
  <mergeCells count="7">
    <mergeCell ref="A2:G2"/>
    <mergeCell ref="A3:D3"/>
    <mergeCell ref="C4:C5"/>
    <mergeCell ref="D4:F4"/>
    <mergeCell ref="G4:G5"/>
    <mergeCell ref="B4:B5"/>
    <mergeCell ref="A4:A6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D23CB9-F8EE-8FDF-1F41-9CEB254A040D}" mc:Ignorable="x14ac xr xr2 xr3">
  <sheetPr>
    <outlinePr summaryRight="0" summaryBelow="0"/>
    <pageSetUpPr fitToPage="1"/>
  </sheetPr>
  <dimension ref="A1:W49"/>
  <sheetViews>
    <sheetView topLeftCell="A1" showZeros="0" workbookViewId="0" tabSelected="1"/>
  </sheetViews>
  <sheetFormatPr defaultColWidth="10.66015625" customHeight="1" defaultRowHeight="14.25"/>
  <cols>
    <col min="1" max="1" width="38.33203125" customWidth="1"/>
    <col min="2" max="2" width="29.66015625" customWidth="1"/>
    <col min="3" max="3" width="31" customWidth="1"/>
    <col min="4" max="4" width="11.83203125" customWidth="1"/>
    <col min="5" max="5" width="33.3515625" customWidth="1"/>
    <col min="6" max="6" width="12" customWidth="1"/>
    <col min="7" max="7" width="26.83203125" customWidth="1"/>
    <col min="8" max="21" width="23.16015625" customWidth="1"/>
    <col min="22" max="23" width="23.33203125" customWidth="1"/>
  </cols>
  <sheetData>
    <row customHeight="1" ht="15">
      <c r="B1" s="131"/>
      <c r="D1" s="132"/>
      <c r="E1" s="132"/>
      <c r="F1" s="132"/>
      <c r="G1" s="132"/>
      <c r="H1" s="33"/>
      <c r="I1" s="33"/>
      <c r="J1" s="33"/>
      <c r="K1" s="33"/>
      <c r="L1" s="33"/>
      <c r="M1" s="33"/>
      <c r="N1" s="69"/>
      <c r="O1" s="69"/>
      <c r="P1" s="69"/>
      <c r="Q1" s="33"/>
      <c r="U1" s="131"/>
      <c r="W1" s="34" t="s">
        <v>188</v>
      </c>
    </row>
    <row customHeight="1" ht="39.75">
      <c r="A2" s="35">
        <f>"2025"&amp;"年部门基本支出预算表"</f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33"/>
      <c r="O2" s="133"/>
      <c r="P2" s="133"/>
      <c r="Q2" s="121"/>
      <c r="R2" s="121"/>
      <c r="S2" s="121"/>
      <c r="T2" s="121"/>
      <c r="U2" s="121"/>
      <c r="V2" s="121"/>
      <c r="W2" s="121"/>
    </row>
    <row customHeight="1" ht="18.75">
      <c r="A3" s="88">
        <f>"单位名称："&amp;"中国共产主义青年团临沧市委员会"</f>
      </c>
      <c r="B3" s="134"/>
      <c r="C3" s="134"/>
      <c r="D3" s="134"/>
      <c r="E3" s="134"/>
      <c r="F3" s="134"/>
      <c r="G3" s="134"/>
      <c r="H3" s="39"/>
      <c r="I3" s="39"/>
      <c r="J3" s="39"/>
      <c r="K3" s="39"/>
      <c r="L3" s="39"/>
      <c r="M3" s="39"/>
      <c r="N3" s="38"/>
      <c r="O3" s="38"/>
      <c r="P3" s="38"/>
      <c r="Q3" s="39"/>
      <c r="U3" s="131"/>
      <c r="W3" s="34" t="s">
        <v>176</v>
      </c>
    </row>
    <row customHeight="1" ht="18">
      <c r="A4" s="71" t="s">
        <v>189</v>
      </c>
      <c r="B4" s="71" t="s">
        <v>190</v>
      </c>
      <c r="C4" s="71" t="s">
        <v>191</v>
      </c>
      <c r="D4" s="71" t="s">
        <v>192</v>
      </c>
      <c r="E4" s="71" t="s">
        <v>193</v>
      </c>
      <c r="F4" s="71" t="s">
        <v>194</v>
      </c>
      <c r="G4" s="71" t="s">
        <v>195</v>
      </c>
      <c r="H4" s="106" t="s">
        <v>196</v>
      </c>
      <c r="I4" s="135" t="s">
        <v>196</v>
      </c>
      <c r="J4" s="135"/>
      <c r="K4" s="135"/>
      <c r="L4" s="135"/>
      <c r="M4" s="135"/>
      <c r="N4" s="74"/>
      <c r="O4" s="74"/>
      <c r="P4" s="74"/>
      <c r="Q4" s="72" t="s">
        <v>62</v>
      </c>
      <c r="R4" s="135" t="s">
        <v>79</v>
      </c>
      <c r="S4" s="135"/>
      <c r="T4" s="135"/>
      <c r="U4" s="135"/>
      <c r="V4" s="135"/>
      <c r="W4" s="136"/>
    </row>
    <row customHeight="1" ht="18">
      <c r="A5" s="137"/>
      <c r="B5" s="138"/>
      <c r="C5" s="137"/>
      <c r="D5" s="137"/>
      <c r="E5" s="137"/>
      <c r="F5" s="137"/>
      <c r="G5" s="137"/>
      <c r="H5" s="105" t="s">
        <v>197</v>
      </c>
      <c r="I5" s="106" t="s">
        <v>59</v>
      </c>
      <c r="J5" s="135"/>
      <c r="K5" s="135"/>
      <c r="L5" s="135"/>
      <c r="M5" s="136"/>
      <c r="N5" s="13" t="s">
        <v>198</v>
      </c>
      <c r="O5" s="74"/>
      <c r="P5" s="14"/>
      <c r="Q5" s="71" t="s">
        <v>62</v>
      </c>
      <c r="R5" s="106" t="s">
        <v>79</v>
      </c>
      <c r="S5" s="72" t="s">
        <v>65</v>
      </c>
      <c r="T5" s="135" t="s">
        <v>79</v>
      </c>
      <c r="U5" s="72" t="s">
        <v>67</v>
      </c>
      <c r="V5" s="72" t="s">
        <v>68</v>
      </c>
      <c r="W5" s="73" t="s">
        <v>69</v>
      </c>
    </row>
    <row customHeight="1" ht="18.75">
      <c r="A6" s="139"/>
      <c r="B6" s="139"/>
      <c r="C6" s="139"/>
      <c r="D6" s="139"/>
      <c r="E6" s="139"/>
      <c r="F6" s="139"/>
      <c r="G6" s="139"/>
      <c r="H6" s="139"/>
      <c r="I6" s="140" t="s">
        <v>199</v>
      </c>
      <c r="J6" s="71" t="s">
        <v>200</v>
      </c>
      <c r="K6" s="71" t="s">
        <v>201</v>
      </c>
      <c r="L6" s="71" t="s">
        <v>202</v>
      </c>
      <c r="M6" s="71" t="s">
        <v>203</v>
      </c>
      <c r="N6" s="71" t="s">
        <v>59</v>
      </c>
      <c r="O6" s="71" t="s">
        <v>60</v>
      </c>
      <c r="P6" s="71" t="s">
        <v>61</v>
      </c>
      <c r="Q6" s="139"/>
      <c r="R6" s="71" t="s">
        <v>58</v>
      </c>
      <c r="S6" s="71" t="s">
        <v>65</v>
      </c>
      <c r="T6" s="71" t="s">
        <v>204</v>
      </c>
      <c r="U6" s="71" t="s">
        <v>67</v>
      </c>
      <c r="V6" s="71" t="s">
        <v>68</v>
      </c>
      <c r="W6" s="71" t="s">
        <v>69</v>
      </c>
    </row>
    <row customHeight="1" ht="37.5">
      <c r="A7" s="141"/>
      <c r="B7" s="141"/>
      <c r="C7" s="141"/>
      <c r="D7" s="141"/>
      <c r="E7" s="141"/>
      <c r="F7" s="141"/>
      <c r="G7" s="141"/>
      <c r="H7" s="141"/>
      <c r="I7" s="77"/>
      <c r="J7" s="122" t="s">
        <v>205</v>
      </c>
      <c r="K7" s="122" t="s">
        <v>201</v>
      </c>
      <c r="L7" s="122" t="s">
        <v>202</v>
      </c>
      <c r="M7" s="122" t="s">
        <v>203</v>
      </c>
      <c r="N7" s="122" t="s">
        <v>201</v>
      </c>
      <c r="O7" s="122" t="s">
        <v>202</v>
      </c>
      <c r="P7" s="122" t="s">
        <v>203</v>
      </c>
      <c r="Q7" s="122" t="s">
        <v>62</v>
      </c>
      <c r="R7" s="122" t="s">
        <v>58</v>
      </c>
      <c r="S7" s="122" t="s">
        <v>65</v>
      </c>
      <c r="T7" s="122" t="s">
        <v>204</v>
      </c>
      <c r="U7" s="122" t="s">
        <v>67</v>
      </c>
      <c r="V7" s="122" t="s">
        <v>68</v>
      </c>
      <c r="W7" s="122" t="s">
        <v>69</v>
      </c>
    </row>
    <row customHeight="1" ht="19.5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11</v>
      </c>
      <c r="L8" s="142">
        <v>12</v>
      </c>
      <c r="M8" s="142">
        <v>13</v>
      </c>
      <c r="N8" s="142">
        <v>14</v>
      </c>
      <c r="O8" s="142">
        <v>15</v>
      </c>
      <c r="P8" s="142">
        <v>16</v>
      </c>
      <c r="Q8" s="142">
        <v>17</v>
      </c>
      <c r="R8" s="142">
        <v>18</v>
      </c>
      <c r="S8" s="142">
        <v>19</v>
      </c>
      <c r="T8" s="142">
        <v>20</v>
      </c>
      <c r="U8" s="142">
        <v>21</v>
      </c>
      <c r="V8" s="142">
        <v>22</v>
      </c>
      <c r="W8" s="142">
        <v>23</v>
      </c>
    </row>
    <row customHeight="1" ht="21">
      <c r="A9" s="18" t="s">
        <v>71</v>
      </c>
      <c r="B9" s="18"/>
      <c r="C9" s="18"/>
      <c r="D9" s="18"/>
      <c r="E9" s="18"/>
      <c r="F9" s="18"/>
      <c r="G9" s="18"/>
      <c r="H9" s="19">
        <v>1962182.67</v>
      </c>
      <c r="I9" s="19">
        <v>1962182.67</v>
      </c>
      <c r="J9" s="19"/>
      <c r="K9" s="19"/>
      <c r="L9" s="19">
        <v>1962182.67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21">
      <c r="A10" s="143" t="s">
        <v>71</v>
      </c>
      <c r="B10" s="144"/>
      <c r="C10" s="144"/>
      <c r="D10" s="144"/>
      <c r="E10" s="144"/>
      <c r="F10" s="144"/>
      <c r="G10" s="144"/>
      <c r="H10" s="19">
        <v>1962182.67</v>
      </c>
      <c r="I10" s="19">
        <v>1962182.67</v>
      </c>
      <c r="J10" s="19"/>
      <c r="K10" s="19"/>
      <c r="L10" s="19">
        <v>1962182.67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21">
      <c r="A11" s="143" t="s">
        <v>71</v>
      </c>
      <c r="B11" s="144" t="s">
        <v>206</v>
      </c>
      <c r="C11" s="144" t="s">
        <v>207</v>
      </c>
      <c r="D11" s="144" t="s">
        <v>93</v>
      </c>
      <c r="E11" s="144" t="s">
        <v>94</v>
      </c>
      <c r="F11" s="144" t="s">
        <v>208</v>
      </c>
      <c r="G11" s="144" t="s">
        <v>209</v>
      </c>
      <c r="H11" s="19">
        <v>110904</v>
      </c>
      <c r="I11" s="19">
        <v>110904</v>
      </c>
      <c r="J11" s="19"/>
      <c r="K11" s="19"/>
      <c r="L11" s="19">
        <v>110904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21">
      <c r="A12" s="143" t="s">
        <v>71</v>
      </c>
      <c r="B12" s="144" t="s">
        <v>210</v>
      </c>
      <c r="C12" s="144" t="s">
        <v>211</v>
      </c>
      <c r="D12" s="144" t="s">
        <v>89</v>
      </c>
      <c r="E12" s="144" t="s">
        <v>90</v>
      </c>
      <c r="F12" s="144" t="s">
        <v>208</v>
      </c>
      <c r="G12" s="144" t="s">
        <v>209</v>
      </c>
      <c r="H12" s="19">
        <v>354984</v>
      </c>
      <c r="I12" s="19">
        <v>354984</v>
      </c>
      <c r="J12" s="19"/>
      <c r="K12" s="19"/>
      <c r="L12" s="19">
        <v>354984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21">
      <c r="A13" s="143" t="s">
        <v>71</v>
      </c>
      <c r="B13" s="144" t="s">
        <v>206</v>
      </c>
      <c r="C13" s="144" t="s">
        <v>207</v>
      </c>
      <c r="D13" s="144" t="s">
        <v>93</v>
      </c>
      <c r="E13" s="144" t="s">
        <v>94</v>
      </c>
      <c r="F13" s="144" t="s">
        <v>212</v>
      </c>
      <c r="G13" s="144" t="s">
        <v>213</v>
      </c>
      <c r="H13" s="19">
        <v>8580</v>
      </c>
      <c r="I13" s="19">
        <v>8580</v>
      </c>
      <c r="J13" s="19"/>
      <c r="K13" s="19"/>
      <c r="L13" s="19">
        <v>8580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21">
      <c r="A14" s="143" t="s">
        <v>71</v>
      </c>
      <c r="B14" s="144" t="s">
        <v>210</v>
      </c>
      <c r="C14" s="144" t="s">
        <v>211</v>
      </c>
      <c r="D14" s="144" t="s">
        <v>89</v>
      </c>
      <c r="E14" s="144" t="s">
        <v>90</v>
      </c>
      <c r="F14" s="144" t="s">
        <v>212</v>
      </c>
      <c r="G14" s="144" t="s">
        <v>213</v>
      </c>
      <c r="H14" s="19">
        <v>467796</v>
      </c>
      <c r="I14" s="19">
        <v>467796</v>
      </c>
      <c r="J14" s="19"/>
      <c r="K14" s="19"/>
      <c r="L14" s="19">
        <v>467796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21">
      <c r="A15" s="143" t="s">
        <v>71</v>
      </c>
      <c r="B15" s="144" t="s">
        <v>210</v>
      </c>
      <c r="C15" s="144" t="s">
        <v>211</v>
      </c>
      <c r="D15" s="144" t="s">
        <v>89</v>
      </c>
      <c r="E15" s="144" t="s">
        <v>90</v>
      </c>
      <c r="F15" s="144" t="s">
        <v>214</v>
      </c>
      <c r="G15" s="144" t="s">
        <v>215</v>
      </c>
      <c r="H15" s="19">
        <v>29582</v>
      </c>
      <c r="I15" s="19">
        <v>29582</v>
      </c>
      <c r="J15" s="19"/>
      <c r="K15" s="19"/>
      <c r="L15" s="19">
        <v>29582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21">
      <c r="A16" s="143" t="s">
        <v>71</v>
      </c>
      <c r="B16" s="144" t="s">
        <v>216</v>
      </c>
      <c r="C16" s="144" t="s">
        <v>217</v>
      </c>
      <c r="D16" s="144" t="s">
        <v>89</v>
      </c>
      <c r="E16" s="144" t="s">
        <v>90</v>
      </c>
      <c r="F16" s="144" t="s">
        <v>214</v>
      </c>
      <c r="G16" s="144" t="s">
        <v>215</v>
      </c>
      <c r="H16" s="19">
        <v>180420</v>
      </c>
      <c r="I16" s="19">
        <v>180420</v>
      </c>
      <c r="J16" s="19"/>
      <c r="K16" s="19"/>
      <c r="L16" s="19">
        <v>180420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21">
      <c r="A17" s="143" t="s">
        <v>71</v>
      </c>
      <c r="B17" s="144" t="s">
        <v>206</v>
      </c>
      <c r="C17" s="144" t="s">
        <v>207</v>
      </c>
      <c r="D17" s="144" t="s">
        <v>93</v>
      </c>
      <c r="E17" s="144" t="s">
        <v>94</v>
      </c>
      <c r="F17" s="144" t="s">
        <v>218</v>
      </c>
      <c r="G17" s="144" t="s">
        <v>219</v>
      </c>
      <c r="H17" s="19">
        <v>32220</v>
      </c>
      <c r="I17" s="19">
        <v>32220</v>
      </c>
      <c r="J17" s="19"/>
      <c r="K17" s="19"/>
      <c r="L17" s="19">
        <v>32220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21">
      <c r="A18" s="143" t="s">
        <v>71</v>
      </c>
      <c r="B18" s="144" t="s">
        <v>206</v>
      </c>
      <c r="C18" s="144" t="s">
        <v>207</v>
      </c>
      <c r="D18" s="144" t="s">
        <v>93</v>
      </c>
      <c r="E18" s="144" t="s">
        <v>94</v>
      </c>
      <c r="F18" s="144" t="s">
        <v>218</v>
      </c>
      <c r="G18" s="144" t="s">
        <v>219</v>
      </c>
      <c r="H18" s="19">
        <v>50172</v>
      </c>
      <c r="I18" s="19">
        <v>50172</v>
      </c>
      <c r="J18" s="19"/>
      <c r="K18" s="19"/>
      <c r="L18" s="19">
        <v>50172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21">
      <c r="A19" s="143" t="s">
        <v>71</v>
      </c>
      <c r="B19" s="144" t="s">
        <v>206</v>
      </c>
      <c r="C19" s="144" t="s">
        <v>207</v>
      </c>
      <c r="D19" s="144" t="s">
        <v>93</v>
      </c>
      <c r="E19" s="144" t="s">
        <v>94</v>
      </c>
      <c r="F19" s="144" t="s">
        <v>218</v>
      </c>
      <c r="G19" s="144" t="s">
        <v>219</v>
      </c>
      <c r="H19" s="19">
        <v>38700</v>
      </c>
      <c r="I19" s="19">
        <v>38700</v>
      </c>
      <c r="J19" s="19"/>
      <c r="K19" s="19"/>
      <c r="L19" s="19">
        <v>38700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21">
      <c r="A20" s="143" t="s">
        <v>71</v>
      </c>
      <c r="B20" s="144" t="s">
        <v>220</v>
      </c>
      <c r="C20" s="144" t="s">
        <v>221</v>
      </c>
      <c r="D20" s="144" t="s">
        <v>93</v>
      </c>
      <c r="E20" s="144" t="s">
        <v>94</v>
      </c>
      <c r="F20" s="144" t="s">
        <v>218</v>
      </c>
      <c r="G20" s="144" t="s">
        <v>219</v>
      </c>
      <c r="H20" s="19">
        <v>54000</v>
      </c>
      <c r="I20" s="19">
        <v>54000</v>
      </c>
      <c r="J20" s="19"/>
      <c r="K20" s="19"/>
      <c r="L20" s="19">
        <v>54000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21">
      <c r="A21" s="143" t="s">
        <v>71</v>
      </c>
      <c r="B21" s="144" t="s">
        <v>222</v>
      </c>
      <c r="C21" s="144" t="s">
        <v>223</v>
      </c>
      <c r="D21" s="144" t="s">
        <v>101</v>
      </c>
      <c r="E21" s="144" t="s">
        <v>102</v>
      </c>
      <c r="F21" s="144" t="s">
        <v>224</v>
      </c>
      <c r="G21" s="144" t="s">
        <v>225</v>
      </c>
      <c r="H21" s="19">
        <v>188080</v>
      </c>
      <c r="I21" s="19">
        <v>188080</v>
      </c>
      <c r="J21" s="19"/>
      <c r="K21" s="19"/>
      <c r="L21" s="19">
        <v>188080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21">
      <c r="A22" s="143" t="s">
        <v>71</v>
      </c>
      <c r="B22" s="144" t="s">
        <v>222</v>
      </c>
      <c r="C22" s="144" t="s">
        <v>223</v>
      </c>
      <c r="D22" s="144" t="s">
        <v>101</v>
      </c>
      <c r="E22" s="144" t="s">
        <v>102</v>
      </c>
      <c r="F22" s="144" t="s">
        <v>224</v>
      </c>
      <c r="G22" s="144" t="s">
        <v>225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21">
      <c r="A23" s="143" t="s">
        <v>71</v>
      </c>
      <c r="B23" s="144" t="s">
        <v>222</v>
      </c>
      <c r="C23" s="144" t="s">
        <v>223</v>
      </c>
      <c r="D23" s="144" t="s">
        <v>226</v>
      </c>
      <c r="E23" s="144" t="s">
        <v>227</v>
      </c>
      <c r="F23" s="144" t="s">
        <v>228</v>
      </c>
      <c r="G23" s="144" t="s">
        <v>229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21">
      <c r="A24" s="143" t="s">
        <v>71</v>
      </c>
      <c r="B24" s="144" t="s">
        <v>222</v>
      </c>
      <c r="C24" s="144" t="s">
        <v>223</v>
      </c>
      <c r="D24" s="144" t="s">
        <v>107</v>
      </c>
      <c r="E24" s="144" t="s">
        <v>108</v>
      </c>
      <c r="F24" s="144" t="s">
        <v>230</v>
      </c>
      <c r="G24" s="144" t="s">
        <v>231</v>
      </c>
      <c r="H24" s="19">
        <v>65723.42</v>
      </c>
      <c r="I24" s="19">
        <v>65723.42</v>
      </c>
      <c r="J24" s="19"/>
      <c r="K24" s="19"/>
      <c r="L24" s="19">
        <v>65723.42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21">
      <c r="A25" s="143" t="s">
        <v>71</v>
      </c>
      <c r="B25" s="144" t="s">
        <v>222</v>
      </c>
      <c r="C25" s="144" t="s">
        <v>223</v>
      </c>
      <c r="D25" s="144" t="s">
        <v>109</v>
      </c>
      <c r="E25" s="144" t="s">
        <v>110</v>
      </c>
      <c r="F25" s="144" t="s">
        <v>230</v>
      </c>
      <c r="G25" s="144" t="s">
        <v>231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21">
      <c r="A26" s="143" t="s">
        <v>71</v>
      </c>
      <c r="B26" s="144" t="s">
        <v>222</v>
      </c>
      <c r="C26" s="144" t="s">
        <v>223</v>
      </c>
      <c r="D26" s="144" t="s">
        <v>109</v>
      </c>
      <c r="E26" s="144" t="s">
        <v>110</v>
      </c>
      <c r="F26" s="144" t="s">
        <v>230</v>
      </c>
      <c r="G26" s="144" t="s">
        <v>231</v>
      </c>
      <c r="H26" s="19">
        <v>17737.08</v>
      </c>
      <c r="I26" s="19">
        <v>17737.08</v>
      </c>
      <c r="J26" s="19"/>
      <c r="K26" s="19"/>
      <c r="L26" s="19">
        <v>17737.08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21">
      <c r="A27" s="143" t="s">
        <v>71</v>
      </c>
      <c r="B27" s="144" t="s">
        <v>222</v>
      </c>
      <c r="C27" s="144" t="s">
        <v>223</v>
      </c>
      <c r="D27" s="144" t="s">
        <v>111</v>
      </c>
      <c r="E27" s="144" t="s">
        <v>112</v>
      </c>
      <c r="F27" s="144" t="s">
        <v>232</v>
      </c>
      <c r="G27" s="144" t="s">
        <v>233</v>
      </c>
      <c r="H27" s="19">
        <v>35265</v>
      </c>
      <c r="I27" s="19">
        <v>35265</v>
      </c>
      <c r="J27" s="19"/>
      <c r="K27" s="19"/>
      <c r="L27" s="19">
        <v>35265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21">
      <c r="A28" s="143" t="s">
        <v>71</v>
      </c>
      <c r="B28" s="144" t="s">
        <v>222</v>
      </c>
      <c r="C28" s="144" t="s">
        <v>223</v>
      </c>
      <c r="D28" s="144" t="s">
        <v>111</v>
      </c>
      <c r="E28" s="144" t="s">
        <v>112</v>
      </c>
      <c r="F28" s="144" t="s">
        <v>232</v>
      </c>
      <c r="G28" s="144" t="s">
        <v>233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21">
      <c r="A29" s="143" t="s">
        <v>71</v>
      </c>
      <c r="B29" s="144" t="s">
        <v>222</v>
      </c>
      <c r="C29" s="144" t="s">
        <v>223</v>
      </c>
      <c r="D29" s="144" t="s">
        <v>113</v>
      </c>
      <c r="E29" s="144" t="s">
        <v>114</v>
      </c>
      <c r="F29" s="144" t="s">
        <v>234</v>
      </c>
      <c r="G29" s="144" t="s">
        <v>235</v>
      </c>
      <c r="H29" s="19">
        <v>2351</v>
      </c>
      <c r="I29" s="19">
        <v>2351</v>
      </c>
      <c r="J29" s="19"/>
      <c r="K29" s="19"/>
      <c r="L29" s="19">
        <v>2351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customHeight="1" ht="21">
      <c r="A30" s="143" t="s">
        <v>71</v>
      </c>
      <c r="B30" s="144" t="s">
        <v>222</v>
      </c>
      <c r="C30" s="144" t="s">
        <v>223</v>
      </c>
      <c r="D30" s="144" t="s">
        <v>113</v>
      </c>
      <c r="E30" s="144" t="s">
        <v>114</v>
      </c>
      <c r="F30" s="144" t="s">
        <v>234</v>
      </c>
      <c r="G30" s="144" t="s">
        <v>235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customHeight="1" ht="21">
      <c r="A31" s="143" t="s">
        <v>71</v>
      </c>
      <c r="B31" s="144" t="s">
        <v>222</v>
      </c>
      <c r="C31" s="144" t="s">
        <v>223</v>
      </c>
      <c r="D31" s="144" t="s">
        <v>113</v>
      </c>
      <c r="E31" s="144" t="s">
        <v>114</v>
      </c>
      <c r="F31" s="144" t="s">
        <v>234</v>
      </c>
      <c r="G31" s="144" t="s">
        <v>235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customHeight="1" ht="21">
      <c r="A32" s="143" t="s">
        <v>71</v>
      </c>
      <c r="B32" s="144" t="s">
        <v>222</v>
      </c>
      <c r="C32" s="144" t="s">
        <v>223</v>
      </c>
      <c r="D32" s="144" t="s">
        <v>93</v>
      </c>
      <c r="E32" s="144" t="s">
        <v>94</v>
      </c>
      <c r="F32" s="144" t="s">
        <v>234</v>
      </c>
      <c r="G32" s="144" t="s">
        <v>235</v>
      </c>
      <c r="H32" s="19">
        <v>1748.73</v>
      </c>
      <c r="I32" s="19">
        <v>1748.73</v>
      </c>
      <c r="J32" s="19"/>
      <c r="K32" s="19"/>
      <c r="L32" s="19">
        <v>1748.73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customHeight="1" ht="21">
      <c r="A33" s="143" t="s">
        <v>71</v>
      </c>
      <c r="B33" s="144" t="s">
        <v>222</v>
      </c>
      <c r="C33" s="144" t="s">
        <v>223</v>
      </c>
      <c r="D33" s="144" t="s">
        <v>113</v>
      </c>
      <c r="E33" s="144" t="s">
        <v>114</v>
      </c>
      <c r="F33" s="144" t="s">
        <v>234</v>
      </c>
      <c r="G33" s="144" t="s">
        <v>235</v>
      </c>
      <c r="H33" s="19">
        <v>2904</v>
      </c>
      <c r="I33" s="19">
        <v>2904</v>
      </c>
      <c r="J33" s="19"/>
      <c r="K33" s="19"/>
      <c r="L33" s="19">
        <v>2904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customHeight="1" ht="21">
      <c r="A34" s="143" t="s">
        <v>71</v>
      </c>
      <c r="B34" s="144" t="s">
        <v>236</v>
      </c>
      <c r="C34" s="144" t="s">
        <v>120</v>
      </c>
      <c r="D34" s="144" t="s">
        <v>119</v>
      </c>
      <c r="E34" s="144" t="s">
        <v>120</v>
      </c>
      <c r="F34" s="144" t="s">
        <v>237</v>
      </c>
      <c r="G34" s="144" t="s">
        <v>120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customHeight="1" ht="21">
      <c r="A35" s="143" t="s">
        <v>71</v>
      </c>
      <c r="B35" s="144" t="s">
        <v>236</v>
      </c>
      <c r="C35" s="144" t="s">
        <v>120</v>
      </c>
      <c r="D35" s="144" t="s">
        <v>119</v>
      </c>
      <c r="E35" s="144" t="s">
        <v>120</v>
      </c>
      <c r="F35" s="144" t="s">
        <v>237</v>
      </c>
      <c r="G35" s="144" t="s">
        <v>120</v>
      </c>
      <c r="H35" s="19">
        <v>161601.36</v>
      </c>
      <c r="I35" s="19">
        <v>161601.36</v>
      </c>
      <c r="J35" s="19"/>
      <c r="K35" s="19"/>
      <c r="L35" s="19">
        <v>161601.36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customHeight="1" ht="21">
      <c r="A36" s="143" t="s">
        <v>71</v>
      </c>
      <c r="B36" s="144" t="s">
        <v>238</v>
      </c>
      <c r="C36" s="144" t="s">
        <v>239</v>
      </c>
      <c r="D36" s="144" t="s">
        <v>89</v>
      </c>
      <c r="E36" s="144" t="s">
        <v>90</v>
      </c>
      <c r="F36" s="144" t="s">
        <v>240</v>
      </c>
      <c r="G36" s="144" t="s">
        <v>241</v>
      </c>
      <c r="H36" s="19">
        <v>20000</v>
      </c>
      <c r="I36" s="19">
        <v>20000</v>
      </c>
      <c r="J36" s="19"/>
      <c r="K36" s="19"/>
      <c r="L36" s="19">
        <v>20000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customHeight="1" ht="21">
      <c r="A37" s="143" t="s">
        <v>71</v>
      </c>
      <c r="B37" s="144" t="s">
        <v>238</v>
      </c>
      <c r="C37" s="144" t="s">
        <v>239</v>
      </c>
      <c r="D37" s="144" t="s">
        <v>89</v>
      </c>
      <c r="E37" s="144" t="s">
        <v>90</v>
      </c>
      <c r="F37" s="144" t="s">
        <v>242</v>
      </c>
      <c r="G37" s="144" t="s">
        <v>243</v>
      </c>
      <c r="H37" s="19">
        <v>6000</v>
      </c>
      <c r="I37" s="19">
        <v>6000</v>
      </c>
      <c r="J37" s="19"/>
      <c r="K37" s="19"/>
      <c r="L37" s="19">
        <v>6000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customHeight="1" ht="21">
      <c r="A38" s="143" t="s">
        <v>71</v>
      </c>
      <c r="B38" s="144" t="s">
        <v>238</v>
      </c>
      <c r="C38" s="144" t="s">
        <v>239</v>
      </c>
      <c r="D38" s="144" t="s">
        <v>89</v>
      </c>
      <c r="E38" s="144" t="s">
        <v>90</v>
      </c>
      <c r="F38" s="144" t="s">
        <v>244</v>
      </c>
      <c r="G38" s="144" t="s">
        <v>245</v>
      </c>
      <c r="H38" s="19">
        <v>2880</v>
      </c>
      <c r="I38" s="19">
        <v>2880</v>
      </c>
      <c r="J38" s="19"/>
      <c r="K38" s="19"/>
      <c r="L38" s="19">
        <v>2880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customHeight="1" ht="21">
      <c r="A39" s="143" t="s">
        <v>71</v>
      </c>
      <c r="B39" s="144" t="s">
        <v>238</v>
      </c>
      <c r="C39" s="144" t="s">
        <v>239</v>
      </c>
      <c r="D39" s="144" t="s">
        <v>93</v>
      </c>
      <c r="E39" s="144" t="s">
        <v>94</v>
      </c>
      <c r="F39" s="144" t="s">
        <v>240</v>
      </c>
      <c r="G39" s="144" t="s">
        <v>241</v>
      </c>
      <c r="H39" s="19">
        <v>10000</v>
      </c>
      <c r="I39" s="19">
        <v>10000</v>
      </c>
      <c r="J39" s="19"/>
      <c r="K39" s="19"/>
      <c r="L39" s="19">
        <v>10000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customHeight="1" ht="21">
      <c r="A40" s="143" t="s">
        <v>71</v>
      </c>
      <c r="B40" s="144" t="s">
        <v>238</v>
      </c>
      <c r="C40" s="144" t="s">
        <v>239</v>
      </c>
      <c r="D40" s="144" t="s">
        <v>93</v>
      </c>
      <c r="E40" s="144" t="s">
        <v>94</v>
      </c>
      <c r="F40" s="144" t="s">
        <v>242</v>
      </c>
      <c r="G40" s="144" t="s">
        <v>243</v>
      </c>
      <c r="H40" s="19">
        <v>830</v>
      </c>
      <c r="I40" s="19">
        <v>830</v>
      </c>
      <c r="J40" s="19"/>
      <c r="K40" s="19"/>
      <c r="L40" s="19">
        <v>830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customHeight="1" ht="21">
      <c r="A41" s="143" t="s">
        <v>71</v>
      </c>
      <c r="B41" s="144" t="s">
        <v>246</v>
      </c>
      <c r="C41" s="144" t="s">
        <v>247</v>
      </c>
      <c r="D41" s="144" t="s">
        <v>89</v>
      </c>
      <c r="E41" s="144" t="s">
        <v>90</v>
      </c>
      <c r="F41" s="144" t="s">
        <v>248</v>
      </c>
      <c r="G41" s="144" t="s">
        <v>249</v>
      </c>
      <c r="H41" s="19">
        <v>5324.76</v>
      </c>
      <c r="I41" s="19">
        <v>5324.76</v>
      </c>
      <c r="J41" s="19"/>
      <c r="K41" s="19"/>
      <c r="L41" s="19">
        <v>5324.76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customHeight="1" ht="21">
      <c r="A42" s="143" t="s">
        <v>71</v>
      </c>
      <c r="B42" s="144" t="s">
        <v>246</v>
      </c>
      <c r="C42" s="144" t="s">
        <v>247</v>
      </c>
      <c r="D42" s="144" t="s">
        <v>93</v>
      </c>
      <c r="E42" s="144" t="s">
        <v>94</v>
      </c>
      <c r="F42" s="144" t="s">
        <v>248</v>
      </c>
      <c r="G42" s="144" t="s">
        <v>249</v>
      </c>
      <c r="H42" s="19">
        <v>1663.56</v>
      </c>
      <c r="I42" s="19">
        <v>1663.56</v>
      </c>
      <c r="J42" s="19"/>
      <c r="K42" s="19"/>
      <c r="L42" s="19">
        <v>1663.56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customHeight="1" ht="21">
      <c r="A43" s="143" t="s">
        <v>71</v>
      </c>
      <c r="B43" s="144" t="s">
        <v>250</v>
      </c>
      <c r="C43" s="144" t="s">
        <v>251</v>
      </c>
      <c r="D43" s="144" t="s">
        <v>89</v>
      </c>
      <c r="E43" s="144" t="s">
        <v>90</v>
      </c>
      <c r="F43" s="144" t="s">
        <v>252</v>
      </c>
      <c r="G43" s="144" t="s">
        <v>251</v>
      </c>
      <c r="H43" s="19">
        <v>7099.68</v>
      </c>
      <c r="I43" s="19">
        <v>7099.68</v>
      </c>
      <c r="J43" s="19"/>
      <c r="K43" s="19"/>
      <c r="L43" s="19">
        <v>7099.68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customHeight="1" ht="21">
      <c r="A44" s="143" t="s">
        <v>71</v>
      </c>
      <c r="B44" s="144" t="s">
        <v>250</v>
      </c>
      <c r="C44" s="144" t="s">
        <v>251</v>
      </c>
      <c r="D44" s="144" t="s">
        <v>93</v>
      </c>
      <c r="E44" s="144" t="s">
        <v>94</v>
      </c>
      <c r="F44" s="144" t="s">
        <v>252</v>
      </c>
      <c r="G44" s="144" t="s">
        <v>251</v>
      </c>
      <c r="H44" s="19">
        <v>2218.08</v>
      </c>
      <c r="I44" s="19">
        <v>2218.08</v>
      </c>
      <c r="J44" s="19"/>
      <c r="K44" s="19"/>
      <c r="L44" s="19">
        <v>2218.08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customHeight="1" ht="21">
      <c r="A45" s="143" t="s">
        <v>71</v>
      </c>
      <c r="B45" s="144" t="s">
        <v>253</v>
      </c>
      <c r="C45" s="144" t="s">
        <v>254</v>
      </c>
      <c r="D45" s="144" t="s">
        <v>89</v>
      </c>
      <c r="E45" s="144" t="s">
        <v>90</v>
      </c>
      <c r="F45" s="144" t="s">
        <v>255</v>
      </c>
      <c r="G45" s="144" t="s">
        <v>254</v>
      </c>
      <c r="H45" s="19">
        <v>144</v>
      </c>
      <c r="I45" s="19">
        <v>144</v>
      </c>
      <c r="J45" s="19"/>
      <c r="K45" s="19"/>
      <c r="L45" s="19">
        <v>144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customHeight="1" ht="21">
      <c r="A46" s="143" t="s">
        <v>71</v>
      </c>
      <c r="B46" s="144" t="s">
        <v>253</v>
      </c>
      <c r="C46" s="144" t="s">
        <v>254</v>
      </c>
      <c r="D46" s="144" t="s">
        <v>93</v>
      </c>
      <c r="E46" s="144" t="s">
        <v>94</v>
      </c>
      <c r="F46" s="144" t="s">
        <v>255</v>
      </c>
      <c r="G46" s="144" t="s">
        <v>254</v>
      </c>
      <c r="H46" s="19">
        <v>54</v>
      </c>
      <c r="I46" s="19">
        <v>54</v>
      </c>
      <c r="J46" s="19"/>
      <c r="K46" s="19"/>
      <c r="L46" s="19">
        <v>54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customHeight="1" ht="21">
      <c r="A47" s="143" t="s">
        <v>71</v>
      </c>
      <c r="B47" s="144" t="s">
        <v>256</v>
      </c>
      <c r="C47" s="144" t="s">
        <v>257</v>
      </c>
      <c r="D47" s="144" t="s">
        <v>89</v>
      </c>
      <c r="E47" s="144" t="s">
        <v>90</v>
      </c>
      <c r="F47" s="144" t="s">
        <v>258</v>
      </c>
      <c r="G47" s="144" t="s">
        <v>257</v>
      </c>
      <c r="H47" s="19">
        <v>15000</v>
      </c>
      <c r="I47" s="19">
        <v>15000</v>
      </c>
      <c r="J47" s="19"/>
      <c r="K47" s="19"/>
      <c r="L47" s="19">
        <v>15000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customHeight="1" ht="21">
      <c r="A48" s="143" t="s">
        <v>71</v>
      </c>
      <c r="B48" s="144" t="s">
        <v>259</v>
      </c>
      <c r="C48" s="144" t="s">
        <v>260</v>
      </c>
      <c r="D48" s="144" t="s">
        <v>89</v>
      </c>
      <c r="E48" s="144" t="s">
        <v>90</v>
      </c>
      <c r="F48" s="144" t="s">
        <v>261</v>
      </c>
      <c r="G48" s="144" t="s">
        <v>262</v>
      </c>
      <c r="H48" s="19">
        <v>88200</v>
      </c>
      <c r="I48" s="19">
        <v>88200</v>
      </c>
      <c r="J48" s="19"/>
      <c r="K48" s="19"/>
      <c r="L48" s="19">
        <v>88200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  <row customHeight="1" ht="21">
      <c r="A49" s="145" t="s">
        <v>127</v>
      </c>
      <c r="B49" s="146"/>
      <c r="C49" s="146"/>
      <c r="D49" s="146"/>
      <c r="E49" s="146"/>
      <c r="F49" s="146"/>
      <c r="G49" s="147"/>
      <c r="H49" s="19">
        <v>1962182.67</v>
      </c>
      <c r="I49" s="19">
        <v>1962182.67</v>
      </c>
      <c r="J49" s="19"/>
      <c r="K49" s="19"/>
      <c r="L49" s="19">
        <v>1962182.67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</sheetData>
  <mergeCells count="30"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  <mergeCell ref="A49:G49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D9F5113-9FCF-0E7F-A6BF-FF085B804591}" mc:Ignorable="x14ac xr xr2 xr3">
  <sheetPr>
    <outlinePr summaryRight="0" summaryBelow="0"/>
    <pageSetUpPr fitToPage="1"/>
  </sheetPr>
  <dimension ref="A1:W29"/>
  <sheetViews>
    <sheetView topLeftCell="G11" showZeros="0" workbookViewId="0" tabSelected="1"/>
  </sheetViews>
  <sheetFormatPr defaultColWidth="10.66015625" customHeight="1" defaultRowHeight="14.25"/>
  <cols>
    <col min="1" max="1" width="14.5" customWidth="1"/>
    <col min="2" max="2" width="35.51953125" customWidth="1"/>
    <col min="3" max="3" width="38.33203125" customWidth="1"/>
    <col min="4" max="4" width="27.83203125" customWidth="1"/>
    <col min="5" max="5" width="13" customWidth="1"/>
    <col min="6" max="6" width="20.66015625" customWidth="1"/>
    <col min="7" max="7" width="11.5" customWidth="1"/>
    <col min="8" max="8" width="20.66015625" customWidth="1"/>
    <col min="9" max="21" width="22.33203125" customWidth="1"/>
    <col min="22" max="23" width="22.5" customWidth="1"/>
  </cols>
  <sheetData>
    <row customHeight="1" ht="15">
      <c r="A1" s="62"/>
      <c r="B1" s="148"/>
      <c r="C1" s="62"/>
      <c r="D1" s="62"/>
      <c r="E1" s="149"/>
      <c r="F1" s="149"/>
      <c r="G1" s="149"/>
      <c r="H1" s="149"/>
      <c r="I1" s="148"/>
      <c r="J1" s="148"/>
      <c r="K1" s="148"/>
      <c r="L1" s="148"/>
      <c r="M1" s="148"/>
      <c r="N1" s="148"/>
      <c r="O1" s="148"/>
      <c r="P1" s="148"/>
      <c r="Q1" s="148"/>
      <c r="R1" s="62"/>
      <c r="S1" s="62"/>
      <c r="T1" s="62"/>
      <c r="U1" s="148"/>
      <c r="V1" s="62"/>
      <c r="W1" s="8" t="s">
        <v>263</v>
      </c>
    </row>
    <row customHeight="1" ht="41.25">
      <c r="A2" s="9">
        <f>"2025"&amp;"年部门项目支出预算表"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</row>
    <row customHeight="1" ht="18.75">
      <c r="A3" s="150">
        <f>"单位名称："&amp;"中国共产主义青年团临沧市委员会"</f>
      </c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  <c r="M3" s="152"/>
      <c r="N3" s="152"/>
      <c r="O3" s="152"/>
      <c r="P3" s="152"/>
      <c r="Q3" s="152"/>
      <c r="R3" s="62"/>
      <c r="S3" s="62"/>
      <c r="T3" s="62"/>
      <c r="U3" s="148"/>
      <c r="V3" s="62"/>
      <c r="W3" s="8" t="s">
        <v>176</v>
      </c>
    </row>
    <row customHeight="1" ht="18.75">
      <c r="A4" s="71" t="s">
        <v>264</v>
      </c>
      <c r="B4" s="153" t="s">
        <v>190</v>
      </c>
      <c r="C4" s="71" t="s">
        <v>191</v>
      </c>
      <c r="D4" s="71" t="s">
        <v>265</v>
      </c>
      <c r="E4" s="153" t="s">
        <v>192</v>
      </c>
      <c r="F4" s="153" t="s">
        <v>193</v>
      </c>
      <c r="G4" s="153" t="s">
        <v>266</v>
      </c>
      <c r="H4" s="153" t="s">
        <v>267</v>
      </c>
      <c r="I4" s="15" t="s">
        <v>56</v>
      </c>
      <c r="J4" s="13" t="s">
        <v>268</v>
      </c>
      <c r="K4" s="74"/>
      <c r="L4" s="74"/>
      <c r="M4" s="14"/>
      <c r="N4" s="13" t="s">
        <v>198</v>
      </c>
      <c r="O4" s="74"/>
      <c r="P4" s="14"/>
      <c r="Q4" s="153" t="s">
        <v>62</v>
      </c>
      <c r="R4" s="13" t="s">
        <v>79</v>
      </c>
      <c r="S4" s="74"/>
      <c r="T4" s="74"/>
      <c r="U4" s="74"/>
      <c r="V4" s="74"/>
      <c r="W4" s="14"/>
    </row>
    <row customHeight="1" ht="18.75">
      <c r="A5" s="137"/>
      <c r="B5" s="139"/>
      <c r="C5" s="137"/>
      <c r="D5" s="137"/>
      <c r="E5" s="154"/>
      <c r="F5" s="154"/>
      <c r="G5" s="154"/>
      <c r="H5" s="154"/>
      <c r="I5" s="139"/>
      <c r="J5" s="155" t="s">
        <v>59</v>
      </c>
      <c r="K5" s="107"/>
      <c r="L5" s="153" t="s">
        <v>60</v>
      </c>
      <c r="M5" s="153" t="s">
        <v>61</v>
      </c>
      <c r="N5" s="153" t="s">
        <v>59</v>
      </c>
      <c r="O5" s="153" t="s">
        <v>60</v>
      </c>
      <c r="P5" s="153" t="s">
        <v>61</v>
      </c>
      <c r="Q5" s="154"/>
      <c r="R5" s="153" t="s">
        <v>58</v>
      </c>
      <c r="S5" s="71" t="s">
        <v>65</v>
      </c>
      <c r="T5" s="71" t="s">
        <v>204</v>
      </c>
      <c r="U5" s="71" t="s">
        <v>67</v>
      </c>
      <c r="V5" s="71" t="s">
        <v>68</v>
      </c>
      <c r="W5" s="71" t="s">
        <v>69</v>
      </c>
    </row>
    <row customHeight="1" ht="18.75">
      <c r="A6" s="139"/>
      <c r="B6" s="139"/>
      <c r="C6" s="139"/>
      <c r="D6" s="139"/>
      <c r="E6" s="139"/>
      <c r="F6" s="139"/>
      <c r="G6" s="139"/>
      <c r="H6" s="139"/>
      <c r="I6" s="139"/>
      <c r="J6" s="156" t="s">
        <v>58</v>
      </c>
      <c r="K6" s="109"/>
      <c r="L6" s="139"/>
      <c r="M6" s="139"/>
      <c r="N6" s="139"/>
      <c r="O6" s="139"/>
      <c r="P6" s="139"/>
      <c r="Q6" s="139"/>
      <c r="R6" s="139"/>
      <c r="S6" s="138"/>
      <c r="T6" s="138"/>
      <c r="U6" s="138"/>
      <c r="V6" s="138"/>
      <c r="W6" s="138"/>
    </row>
    <row customHeight="1" ht="18.75">
      <c r="A7" s="122"/>
      <c r="B7" s="17"/>
      <c r="C7" s="122"/>
      <c r="D7" s="122"/>
      <c r="E7" s="75"/>
      <c r="F7" s="75"/>
      <c r="G7" s="75"/>
      <c r="H7" s="75"/>
      <c r="I7" s="17"/>
      <c r="J7" s="78" t="s">
        <v>58</v>
      </c>
      <c r="K7" s="78" t="s">
        <v>269</v>
      </c>
      <c r="L7" s="75"/>
      <c r="M7" s="75"/>
      <c r="N7" s="75"/>
      <c r="O7" s="75"/>
      <c r="P7" s="75"/>
      <c r="Q7" s="75"/>
      <c r="R7" s="75"/>
      <c r="S7" s="75"/>
      <c r="T7" s="75"/>
      <c r="U7" s="17"/>
      <c r="V7" s="75"/>
      <c r="W7" s="75"/>
    </row>
    <row customHeight="1" ht="18.75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</row>
    <row customHeight="1" ht="18.75">
      <c r="A9" s="144"/>
      <c r="B9" s="144"/>
      <c r="C9" s="144" t="s">
        <v>270</v>
      </c>
      <c r="D9" s="144"/>
      <c r="E9" s="144"/>
      <c r="F9" s="144"/>
      <c r="G9" s="144"/>
      <c r="H9" s="144"/>
      <c r="I9" s="19">
        <v>1660000</v>
      </c>
      <c r="J9" s="19">
        <v>1660000</v>
      </c>
      <c r="K9" s="19">
        <v>1660000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18.75">
      <c r="A10" s="158" t="s">
        <v>271</v>
      </c>
      <c r="B10" s="158" t="s">
        <v>272</v>
      </c>
      <c r="C10" s="144" t="s">
        <v>270</v>
      </c>
      <c r="D10" s="158" t="s">
        <v>71</v>
      </c>
      <c r="E10" s="158" t="s">
        <v>91</v>
      </c>
      <c r="F10" s="158" t="s">
        <v>92</v>
      </c>
      <c r="G10" s="158" t="s">
        <v>240</v>
      </c>
      <c r="H10" s="158" t="s">
        <v>241</v>
      </c>
      <c r="I10" s="19">
        <v>200000</v>
      </c>
      <c r="J10" s="19">
        <v>200000</v>
      </c>
      <c r="K10" s="19">
        <v>200000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18.75">
      <c r="A11" s="158" t="s">
        <v>271</v>
      </c>
      <c r="B11" s="158" t="s">
        <v>272</v>
      </c>
      <c r="C11" s="144" t="s">
        <v>270</v>
      </c>
      <c r="D11" s="158" t="s">
        <v>71</v>
      </c>
      <c r="E11" s="158" t="s">
        <v>91</v>
      </c>
      <c r="F11" s="158" t="s">
        <v>92</v>
      </c>
      <c r="G11" s="158" t="s">
        <v>273</v>
      </c>
      <c r="H11" s="158" t="s">
        <v>274</v>
      </c>
      <c r="I11" s="19">
        <v>100000</v>
      </c>
      <c r="J11" s="19">
        <v>100000</v>
      </c>
      <c r="K11" s="19">
        <v>100000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18.75">
      <c r="A12" s="158" t="s">
        <v>271</v>
      </c>
      <c r="B12" s="158" t="s">
        <v>272</v>
      </c>
      <c r="C12" s="144" t="s">
        <v>270</v>
      </c>
      <c r="D12" s="158" t="s">
        <v>71</v>
      </c>
      <c r="E12" s="158" t="s">
        <v>91</v>
      </c>
      <c r="F12" s="158" t="s">
        <v>92</v>
      </c>
      <c r="G12" s="158" t="s">
        <v>244</v>
      </c>
      <c r="H12" s="158" t="s">
        <v>245</v>
      </c>
      <c r="I12" s="19">
        <v>6000</v>
      </c>
      <c r="J12" s="19">
        <v>6000</v>
      </c>
      <c r="K12" s="19">
        <v>6000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18.75">
      <c r="A13" s="158" t="s">
        <v>271</v>
      </c>
      <c r="B13" s="158" t="s">
        <v>272</v>
      </c>
      <c r="C13" s="144" t="s">
        <v>270</v>
      </c>
      <c r="D13" s="158" t="s">
        <v>71</v>
      </c>
      <c r="E13" s="158" t="s">
        <v>91</v>
      </c>
      <c r="F13" s="158" t="s">
        <v>92</v>
      </c>
      <c r="G13" s="158" t="s">
        <v>275</v>
      </c>
      <c r="H13" s="158" t="s">
        <v>276</v>
      </c>
      <c r="I13" s="19">
        <v>24000</v>
      </c>
      <c r="J13" s="19">
        <v>24000</v>
      </c>
      <c r="K13" s="19">
        <v>24000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18.75">
      <c r="A14" s="158" t="s">
        <v>271</v>
      </c>
      <c r="B14" s="158" t="s">
        <v>272</v>
      </c>
      <c r="C14" s="144" t="s">
        <v>270</v>
      </c>
      <c r="D14" s="158" t="s">
        <v>71</v>
      </c>
      <c r="E14" s="158" t="s">
        <v>91</v>
      </c>
      <c r="F14" s="158" t="s">
        <v>92</v>
      </c>
      <c r="G14" s="158" t="s">
        <v>242</v>
      </c>
      <c r="H14" s="158" t="s">
        <v>243</v>
      </c>
      <c r="I14" s="19">
        <v>36000</v>
      </c>
      <c r="J14" s="19">
        <v>36000</v>
      </c>
      <c r="K14" s="19">
        <v>36000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18.75">
      <c r="A15" s="158" t="s">
        <v>271</v>
      </c>
      <c r="B15" s="158" t="s">
        <v>272</v>
      </c>
      <c r="C15" s="144" t="s">
        <v>270</v>
      </c>
      <c r="D15" s="158" t="s">
        <v>71</v>
      </c>
      <c r="E15" s="158" t="s">
        <v>91</v>
      </c>
      <c r="F15" s="158" t="s">
        <v>92</v>
      </c>
      <c r="G15" s="158" t="s">
        <v>277</v>
      </c>
      <c r="H15" s="158" t="s">
        <v>278</v>
      </c>
      <c r="I15" s="19">
        <v>160000</v>
      </c>
      <c r="J15" s="19">
        <v>160000</v>
      </c>
      <c r="K15" s="19">
        <v>160000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18.75">
      <c r="A16" s="158" t="s">
        <v>271</v>
      </c>
      <c r="B16" s="158" t="s">
        <v>272</v>
      </c>
      <c r="C16" s="144" t="s">
        <v>270</v>
      </c>
      <c r="D16" s="158" t="s">
        <v>71</v>
      </c>
      <c r="E16" s="158" t="s">
        <v>91</v>
      </c>
      <c r="F16" s="158" t="s">
        <v>92</v>
      </c>
      <c r="G16" s="158" t="s">
        <v>279</v>
      </c>
      <c r="H16" s="158" t="s">
        <v>280</v>
      </c>
      <c r="I16" s="19">
        <v>10000</v>
      </c>
      <c r="J16" s="19">
        <v>10000</v>
      </c>
      <c r="K16" s="19">
        <v>10000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18.75">
      <c r="A17" s="158" t="s">
        <v>271</v>
      </c>
      <c r="B17" s="158" t="s">
        <v>272</v>
      </c>
      <c r="C17" s="144" t="s">
        <v>270</v>
      </c>
      <c r="D17" s="158" t="s">
        <v>71</v>
      </c>
      <c r="E17" s="158" t="s">
        <v>91</v>
      </c>
      <c r="F17" s="158" t="s">
        <v>92</v>
      </c>
      <c r="G17" s="158" t="s">
        <v>281</v>
      </c>
      <c r="H17" s="158" t="s">
        <v>282</v>
      </c>
      <c r="I17" s="19">
        <v>36000</v>
      </c>
      <c r="J17" s="19">
        <v>36000</v>
      </c>
      <c r="K17" s="19">
        <v>36000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18.75">
      <c r="A18" s="158" t="s">
        <v>271</v>
      </c>
      <c r="B18" s="158" t="s">
        <v>272</v>
      </c>
      <c r="C18" s="144" t="s">
        <v>270</v>
      </c>
      <c r="D18" s="158" t="s">
        <v>71</v>
      </c>
      <c r="E18" s="158" t="s">
        <v>91</v>
      </c>
      <c r="F18" s="158" t="s">
        <v>92</v>
      </c>
      <c r="G18" s="158" t="s">
        <v>283</v>
      </c>
      <c r="H18" s="158" t="s">
        <v>284</v>
      </c>
      <c r="I18" s="19">
        <v>6000</v>
      </c>
      <c r="J18" s="19">
        <v>6000</v>
      </c>
      <c r="K18" s="19">
        <v>6000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18.75">
      <c r="A19" s="158" t="s">
        <v>271</v>
      </c>
      <c r="B19" s="158" t="s">
        <v>272</v>
      </c>
      <c r="C19" s="144" t="s">
        <v>270</v>
      </c>
      <c r="D19" s="158" t="s">
        <v>71</v>
      </c>
      <c r="E19" s="158" t="s">
        <v>91</v>
      </c>
      <c r="F19" s="158" t="s">
        <v>92</v>
      </c>
      <c r="G19" s="158" t="s">
        <v>285</v>
      </c>
      <c r="H19" s="158" t="s">
        <v>286</v>
      </c>
      <c r="I19" s="19">
        <v>180000</v>
      </c>
      <c r="J19" s="19">
        <v>180000</v>
      </c>
      <c r="K19" s="19">
        <v>180000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18.75">
      <c r="A20" s="158" t="s">
        <v>271</v>
      </c>
      <c r="B20" s="158" t="s">
        <v>272</v>
      </c>
      <c r="C20" s="144" t="s">
        <v>270</v>
      </c>
      <c r="D20" s="158" t="s">
        <v>71</v>
      </c>
      <c r="E20" s="158" t="s">
        <v>91</v>
      </c>
      <c r="F20" s="158" t="s">
        <v>92</v>
      </c>
      <c r="G20" s="158" t="s">
        <v>248</v>
      </c>
      <c r="H20" s="158" t="s">
        <v>249</v>
      </c>
      <c r="I20" s="19">
        <v>200000</v>
      </c>
      <c r="J20" s="19">
        <v>200000</v>
      </c>
      <c r="K20" s="19">
        <v>200000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18.75">
      <c r="A21" s="158" t="s">
        <v>271</v>
      </c>
      <c r="B21" s="158" t="s">
        <v>272</v>
      </c>
      <c r="C21" s="144" t="s">
        <v>270</v>
      </c>
      <c r="D21" s="158" t="s">
        <v>71</v>
      </c>
      <c r="E21" s="158" t="s">
        <v>91</v>
      </c>
      <c r="F21" s="158" t="s">
        <v>92</v>
      </c>
      <c r="G21" s="158" t="s">
        <v>287</v>
      </c>
      <c r="H21" s="158" t="s">
        <v>181</v>
      </c>
      <c r="I21" s="19">
        <v>10000</v>
      </c>
      <c r="J21" s="19">
        <v>10000</v>
      </c>
      <c r="K21" s="19">
        <v>10000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18.75">
      <c r="A22" s="158" t="s">
        <v>271</v>
      </c>
      <c r="B22" s="158" t="s">
        <v>272</v>
      </c>
      <c r="C22" s="144" t="s">
        <v>270</v>
      </c>
      <c r="D22" s="158" t="s">
        <v>71</v>
      </c>
      <c r="E22" s="158" t="s">
        <v>91</v>
      </c>
      <c r="F22" s="158" t="s">
        <v>92</v>
      </c>
      <c r="G22" s="158" t="s">
        <v>288</v>
      </c>
      <c r="H22" s="158" t="s">
        <v>289</v>
      </c>
      <c r="I22" s="19">
        <v>480000</v>
      </c>
      <c r="J22" s="19">
        <v>480000</v>
      </c>
      <c r="K22" s="19">
        <v>480000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18.75">
      <c r="A23" s="158" t="s">
        <v>271</v>
      </c>
      <c r="B23" s="158" t="s">
        <v>272</v>
      </c>
      <c r="C23" s="144" t="s">
        <v>270</v>
      </c>
      <c r="D23" s="158" t="s">
        <v>71</v>
      </c>
      <c r="E23" s="158" t="s">
        <v>91</v>
      </c>
      <c r="F23" s="158" t="s">
        <v>92</v>
      </c>
      <c r="G23" s="158" t="s">
        <v>290</v>
      </c>
      <c r="H23" s="158" t="s">
        <v>291</v>
      </c>
      <c r="I23" s="19">
        <v>20000</v>
      </c>
      <c r="J23" s="19">
        <v>20000</v>
      </c>
      <c r="K23" s="19">
        <v>20000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18.75">
      <c r="A24" s="158" t="s">
        <v>271</v>
      </c>
      <c r="B24" s="158" t="s">
        <v>272</v>
      </c>
      <c r="C24" s="144" t="s">
        <v>270</v>
      </c>
      <c r="D24" s="158" t="s">
        <v>71</v>
      </c>
      <c r="E24" s="158" t="s">
        <v>91</v>
      </c>
      <c r="F24" s="158" t="s">
        <v>92</v>
      </c>
      <c r="G24" s="158" t="s">
        <v>258</v>
      </c>
      <c r="H24" s="158" t="s">
        <v>257</v>
      </c>
      <c r="I24" s="19">
        <v>52000</v>
      </c>
      <c r="J24" s="19">
        <v>52000</v>
      </c>
      <c r="K24" s="19">
        <v>52000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18.75">
      <c r="A25" s="158" t="s">
        <v>271</v>
      </c>
      <c r="B25" s="158" t="s">
        <v>272</v>
      </c>
      <c r="C25" s="144" t="s">
        <v>270</v>
      </c>
      <c r="D25" s="158" t="s">
        <v>71</v>
      </c>
      <c r="E25" s="158" t="s">
        <v>91</v>
      </c>
      <c r="F25" s="158" t="s">
        <v>92</v>
      </c>
      <c r="G25" s="158" t="s">
        <v>261</v>
      </c>
      <c r="H25" s="158" t="s">
        <v>262</v>
      </c>
      <c r="I25" s="19">
        <v>80000</v>
      </c>
      <c r="J25" s="19">
        <v>80000</v>
      </c>
      <c r="K25" s="19">
        <v>80000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18.75">
      <c r="A26" s="158" t="s">
        <v>271</v>
      </c>
      <c r="B26" s="158" t="s">
        <v>272</v>
      </c>
      <c r="C26" s="144" t="s">
        <v>270</v>
      </c>
      <c r="D26" s="158" t="s">
        <v>71</v>
      </c>
      <c r="E26" s="158" t="s">
        <v>91</v>
      </c>
      <c r="F26" s="158" t="s">
        <v>92</v>
      </c>
      <c r="G26" s="158" t="s">
        <v>292</v>
      </c>
      <c r="H26" s="158" t="s">
        <v>293</v>
      </c>
      <c r="I26" s="19">
        <v>60000</v>
      </c>
      <c r="J26" s="19">
        <v>60000</v>
      </c>
      <c r="K26" s="19">
        <v>60000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18.75">
      <c r="A27" s="159"/>
      <c r="B27" s="159"/>
      <c r="C27" s="144" t="s">
        <v>294</v>
      </c>
      <c r="D27" s="159"/>
      <c r="E27" s="159"/>
      <c r="F27" s="159"/>
      <c r="G27" s="159"/>
      <c r="H27" s="159"/>
      <c r="I27" s="19">
        <v>147000</v>
      </c>
      <c r="J27" s="19">
        <v>147000</v>
      </c>
      <c r="K27" s="19">
        <v>147000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18.75">
      <c r="A28" s="158" t="s">
        <v>271</v>
      </c>
      <c r="B28" s="158" t="s">
        <v>295</v>
      </c>
      <c r="C28" s="144" t="s">
        <v>294</v>
      </c>
      <c r="D28" s="158" t="s">
        <v>71</v>
      </c>
      <c r="E28" s="158" t="s">
        <v>91</v>
      </c>
      <c r="F28" s="158" t="s">
        <v>92</v>
      </c>
      <c r="G28" s="158" t="s">
        <v>283</v>
      </c>
      <c r="H28" s="158" t="s">
        <v>284</v>
      </c>
      <c r="I28" s="19">
        <v>147000</v>
      </c>
      <c r="J28" s="19">
        <v>147000</v>
      </c>
      <c r="K28" s="19">
        <v>147000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18.75">
      <c r="A29" s="145" t="s">
        <v>127</v>
      </c>
      <c r="B29" s="160"/>
      <c r="C29" s="160"/>
      <c r="D29" s="160"/>
      <c r="E29" s="160"/>
      <c r="F29" s="160"/>
      <c r="G29" s="160"/>
      <c r="H29" s="161"/>
      <c r="I29" s="19">
        <v>1807000</v>
      </c>
      <c r="J29" s="19">
        <v>1807000</v>
      </c>
      <c r="K29" s="19">
        <v>1807000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</sheetData>
  <mergeCells count="28"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  <mergeCell ref="A29:H29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E65ABF-98F2-B049-7A2B-D227C90C51CC}" mc:Ignorable="x14ac xr xr2 xr3">
  <sheetPr>
    <outlinePr summaryRight="0" summaryBelow="0"/>
    <pageSetUpPr fitToPage="1"/>
  </sheetPr>
  <dimension ref="A1:J21"/>
  <sheetViews>
    <sheetView topLeftCell="A1" showZeros="0" workbookViewId="0" tabSelected="1"/>
  </sheetViews>
  <sheetFormatPr defaultColWidth="10.66015625" customHeight="1" defaultRowHeight="12"/>
  <cols>
    <col min="1" max="1" width="40" customWidth="1"/>
    <col min="2" max="2" width="56" customWidth="1"/>
    <col min="3" max="5" width="21.33203125" customWidth="1"/>
    <col min="6" max="6" width="14" customWidth="1"/>
    <col min="7" max="7" width="19.83203125" customWidth="1"/>
    <col min="8" max="9" width="14" customWidth="1"/>
    <col min="10" max="10" width="32.16015625" customWidth="1"/>
  </cols>
  <sheetData>
    <row customHeight="1" ht="15">
      <c r="J1" s="162" t="s">
        <v>296</v>
      </c>
    </row>
    <row customHeight="1" ht="36.75">
      <c r="A2" s="64">
        <f>"2025"&amp;"年部门项目支出绩效目标表"</f>
      </c>
      <c r="B2" s="133"/>
      <c r="C2" s="133"/>
      <c r="D2" s="133"/>
      <c r="E2" s="133"/>
      <c r="F2" s="121"/>
      <c r="G2" s="133"/>
      <c r="H2" s="121"/>
      <c r="I2" s="121"/>
      <c r="J2" s="133"/>
    </row>
    <row customHeight="1" ht="18.75">
      <c r="A3" s="88">
        <f>"单位名称："&amp;"中国共产主义青年团临沧市委员会"</f>
      </c>
      <c r="B3" s="148"/>
      <c r="C3" s="148"/>
      <c r="D3" s="148"/>
      <c r="E3" s="148"/>
      <c r="F3" s="163"/>
      <c r="G3" s="148"/>
      <c r="H3" s="163"/>
    </row>
    <row customHeight="1" ht="18.75">
      <c r="A4" s="78" t="s">
        <v>297</v>
      </c>
      <c r="B4" s="78" t="s">
        <v>298</v>
      </c>
      <c r="C4" s="78" t="s">
        <v>299</v>
      </c>
      <c r="D4" s="78" t="s">
        <v>300</v>
      </c>
      <c r="E4" s="78" t="s">
        <v>301</v>
      </c>
      <c r="F4" s="164" t="s">
        <v>302</v>
      </c>
      <c r="G4" s="78" t="s">
        <v>303</v>
      </c>
      <c r="H4" s="164" t="s">
        <v>304</v>
      </c>
      <c r="I4" s="164" t="s">
        <v>305</v>
      </c>
      <c r="J4" s="78" t="s">
        <v>306</v>
      </c>
    </row>
    <row customHeight="1" ht="18.75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</row>
    <row customHeight="1" ht="18.75">
      <c r="A6" s="111" t="s">
        <v>71</v>
      </c>
      <c r="B6" s="165"/>
      <c r="C6" s="165"/>
      <c r="D6" s="165"/>
      <c r="E6" s="166"/>
      <c r="F6" s="95"/>
      <c r="G6" s="166"/>
      <c r="H6" s="95"/>
      <c r="I6" s="95"/>
      <c r="J6" s="166"/>
    </row>
    <row customHeight="1" ht="18.75">
      <c r="A7" s="112" t="s">
        <v>71</v>
      </c>
      <c r="B7" s="144"/>
      <c r="C7" s="144"/>
      <c r="D7" s="144"/>
      <c r="E7" s="111"/>
      <c r="F7" s="144"/>
      <c r="G7" s="111"/>
      <c r="H7" s="144"/>
      <c r="I7" s="144"/>
      <c r="J7" s="111"/>
    </row>
    <row customHeight="1" ht="18.75">
      <c r="A8" s="167" t="s">
        <v>294</v>
      </c>
      <c r="B8" s="144" t="s">
        <v>307</v>
      </c>
      <c r="C8" s="144" t="s">
        <v>308</v>
      </c>
      <c r="D8" s="144" t="s">
        <v>309</v>
      </c>
      <c r="E8" s="111" t="s">
        <v>310</v>
      </c>
      <c r="F8" s="144" t="s">
        <v>311</v>
      </c>
      <c r="G8" s="111" t="s">
        <v>312</v>
      </c>
      <c r="H8" s="144" t="s">
        <v>313</v>
      </c>
      <c r="I8" s="144" t="s">
        <v>314</v>
      </c>
      <c r="J8" s="111" t="s">
        <v>315</v>
      </c>
    </row>
    <row customHeight="1" ht="18.75">
      <c r="A9" s="167" t="s">
        <v>294</v>
      </c>
      <c r="B9" s="144" t="s">
        <v>307</v>
      </c>
      <c r="C9" s="144" t="s">
        <v>308</v>
      </c>
      <c r="D9" s="144" t="s">
        <v>309</v>
      </c>
      <c r="E9" s="111" t="s">
        <v>316</v>
      </c>
      <c r="F9" s="144" t="s">
        <v>311</v>
      </c>
      <c r="G9" s="111" t="s">
        <v>317</v>
      </c>
      <c r="H9" s="144" t="s">
        <v>318</v>
      </c>
      <c r="I9" s="144" t="s">
        <v>314</v>
      </c>
      <c r="J9" s="111" t="s">
        <v>319</v>
      </c>
    </row>
    <row customHeight="1" ht="18.75">
      <c r="A10" s="167" t="s">
        <v>294</v>
      </c>
      <c r="B10" s="144" t="s">
        <v>307</v>
      </c>
      <c r="C10" s="144" t="s">
        <v>308</v>
      </c>
      <c r="D10" s="144" t="s">
        <v>320</v>
      </c>
      <c r="E10" s="111" t="s">
        <v>321</v>
      </c>
      <c r="F10" s="144" t="s">
        <v>311</v>
      </c>
      <c r="G10" s="111" t="s">
        <v>322</v>
      </c>
      <c r="H10" s="144" t="s">
        <v>323</v>
      </c>
      <c r="I10" s="144" t="s">
        <v>314</v>
      </c>
      <c r="J10" s="111" t="s">
        <v>324</v>
      </c>
    </row>
    <row customHeight="1" ht="18.75">
      <c r="A11" s="167" t="s">
        <v>294</v>
      </c>
      <c r="B11" s="144" t="s">
        <v>307</v>
      </c>
      <c r="C11" s="144" t="s">
        <v>325</v>
      </c>
      <c r="D11" s="144" t="s">
        <v>326</v>
      </c>
      <c r="E11" s="111" t="s">
        <v>327</v>
      </c>
      <c r="F11" s="144" t="s">
        <v>311</v>
      </c>
      <c r="G11" s="111" t="s">
        <v>170</v>
      </c>
      <c r="H11" s="144" t="s">
        <v>313</v>
      </c>
      <c r="I11" s="144" t="s">
        <v>314</v>
      </c>
      <c r="J11" s="111" t="s">
        <v>328</v>
      </c>
    </row>
    <row customHeight="1" ht="18.75">
      <c r="A12" s="167" t="s">
        <v>294</v>
      </c>
      <c r="B12" s="144" t="s">
        <v>307</v>
      </c>
      <c r="C12" s="144" t="s">
        <v>329</v>
      </c>
      <c r="D12" s="144" t="s">
        <v>330</v>
      </c>
      <c r="E12" s="111" t="s">
        <v>331</v>
      </c>
      <c r="F12" s="144" t="s">
        <v>311</v>
      </c>
      <c r="G12" s="111" t="s">
        <v>322</v>
      </c>
      <c r="H12" s="144" t="s">
        <v>323</v>
      </c>
      <c r="I12" s="144" t="s">
        <v>314</v>
      </c>
      <c r="J12" s="111" t="s">
        <v>332</v>
      </c>
    </row>
    <row customHeight="1" ht="18.75">
      <c r="A13" s="167" t="s">
        <v>270</v>
      </c>
      <c r="B13" s="144" t="s">
        <v>333</v>
      </c>
      <c r="C13" s="144" t="s">
        <v>308</v>
      </c>
      <c r="D13" s="144" t="s">
        <v>309</v>
      </c>
      <c r="E13" s="111" t="s">
        <v>334</v>
      </c>
      <c r="F13" s="144" t="s">
        <v>311</v>
      </c>
      <c r="G13" s="111" t="s">
        <v>171</v>
      </c>
      <c r="H13" s="144" t="s">
        <v>335</v>
      </c>
      <c r="I13" s="144" t="s">
        <v>314</v>
      </c>
      <c r="J13" s="111" t="s">
        <v>336</v>
      </c>
    </row>
    <row customHeight="1" ht="18.75">
      <c r="A14" s="167" t="s">
        <v>270</v>
      </c>
      <c r="B14" s="144" t="s">
        <v>333</v>
      </c>
      <c r="C14" s="144" t="s">
        <v>308</v>
      </c>
      <c r="D14" s="144" t="s">
        <v>309</v>
      </c>
      <c r="E14" s="111" t="s">
        <v>337</v>
      </c>
      <c r="F14" s="144" t="s">
        <v>311</v>
      </c>
      <c r="G14" s="111" t="s">
        <v>171</v>
      </c>
      <c r="H14" s="144" t="s">
        <v>335</v>
      </c>
      <c r="I14" s="144" t="s">
        <v>314</v>
      </c>
      <c r="J14" s="111" t="s">
        <v>338</v>
      </c>
    </row>
    <row customHeight="1" ht="18.75">
      <c r="A15" s="167" t="s">
        <v>270</v>
      </c>
      <c r="B15" s="144" t="s">
        <v>333</v>
      </c>
      <c r="C15" s="144" t="s">
        <v>308</v>
      </c>
      <c r="D15" s="144" t="s">
        <v>309</v>
      </c>
      <c r="E15" s="111" t="s">
        <v>339</v>
      </c>
      <c r="F15" s="144" t="s">
        <v>311</v>
      </c>
      <c r="G15" s="111" t="s">
        <v>171</v>
      </c>
      <c r="H15" s="144" t="s">
        <v>335</v>
      </c>
      <c r="I15" s="144" t="s">
        <v>314</v>
      </c>
      <c r="J15" s="111" t="s">
        <v>340</v>
      </c>
    </row>
    <row customHeight="1" ht="18.75">
      <c r="A16" s="167" t="s">
        <v>270</v>
      </c>
      <c r="B16" s="144" t="s">
        <v>333</v>
      </c>
      <c r="C16" s="144" t="s">
        <v>308</v>
      </c>
      <c r="D16" s="144" t="s">
        <v>309</v>
      </c>
      <c r="E16" s="111" t="s">
        <v>341</v>
      </c>
      <c r="F16" s="144" t="s">
        <v>311</v>
      </c>
      <c r="G16" s="111" t="s">
        <v>342</v>
      </c>
      <c r="H16" s="144" t="s">
        <v>318</v>
      </c>
      <c r="I16" s="144" t="s">
        <v>314</v>
      </c>
      <c r="J16" s="111" t="s">
        <v>343</v>
      </c>
    </row>
    <row customHeight="1" ht="18.75">
      <c r="A17" s="167" t="s">
        <v>270</v>
      </c>
      <c r="B17" s="144" t="s">
        <v>333</v>
      </c>
      <c r="C17" s="144" t="s">
        <v>308</v>
      </c>
      <c r="D17" s="144" t="s">
        <v>344</v>
      </c>
      <c r="E17" s="111" t="s">
        <v>345</v>
      </c>
      <c r="F17" s="144" t="s">
        <v>311</v>
      </c>
      <c r="G17" s="111" t="s">
        <v>346</v>
      </c>
      <c r="H17" s="144"/>
      <c r="I17" s="144" t="s">
        <v>347</v>
      </c>
      <c r="J17" s="111" t="s">
        <v>348</v>
      </c>
    </row>
    <row customHeight="1" ht="18.75">
      <c r="A18" s="167" t="s">
        <v>270</v>
      </c>
      <c r="B18" s="144" t="s">
        <v>333</v>
      </c>
      <c r="C18" s="144" t="s">
        <v>308</v>
      </c>
      <c r="D18" s="144" t="s">
        <v>320</v>
      </c>
      <c r="E18" s="111" t="s">
        <v>349</v>
      </c>
      <c r="F18" s="144" t="s">
        <v>311</v>
      </c>
      <c r="G18" s="111" t="s">
        <v>322</v>
      </c>
      <c r="H18" s="144" t="s">
        <v>323</v>
      </c>
      <c r="I18" s="144" t="s">
        <v>314</v>
      </c>
      <c r="J18" s="111" t="s">
        <v>350</v>
      </c>
    </row>
    <row customHeight="1" ht="18.75">
      <c r="A19" s="167" t="s">
        <v>270</v>
      </c>
      <c r="B19" s="144" t="s">
        <v>333</v>
      </c>
      <c r="C19" s="144" t="s">
        <v>325</v>
      </c>
      <c r="D19" s="144" t="s">
        <v>326</v>
      </c>
      <c r="E19" s="111" t="s">
        <v>351</v>
      </c>
      <c r="F19" s="144" t="s">
        <v>311</v>
      </c>
      <c r="G19" s="111" t="s">
        <v>352</v>
      </c>
      <c r="H19" s="144" t="s">
        <v>318</v>
      </c>
      <c r="I19" s="144" t="s">
        <v>314</v>
      </c>
      <c r="J19" s="111" t="s">
        <v>353</v>
      </c>
    </row>
    <row customHeight="1" ht="18.75">
      <c r="A20" s="167" t="s">
        <v>270</v>
      </c>
      <c r="B20" s="144" t="s">
        <v>333</v>
      </c>
      <c r="C20" s="144" t="s">
        <v>325</v>
      </c>
      <c r="D20" s="144" t="s">
        <v>326</v>
      </c>
      <c r="E20" s="111" t="s">
        <v>354</v>
      </c>
      <c r="F20" s="144" t="s">
        <v>311</v>
      </c>
      <c r="G20" s="111" t="s">
        <v>352</v>
      </c>
      <c r="H20" s="144" t="s">
        <v>318</v>
      </c>
      <c r="I20" s="144" t="s">
        <v>314</v>
      </c>
      <c r="J20" s="111" t="s">
        <v>355</v>
      </c>
    </row>
    <row customHeight="1" ht="18.75">
      <c r="A21" s="167" t="s">
        <v>270</v>
      </c>
      <c r="B21" s="144" t="s">
        <v>333</v>
      </c>
      <c r="C21" s="144" t="s">
        <v>329</v>
      </c>
      <c r="D21" s="144" t="s">
        <v>330</v>
      </c>
      <c r="E21" s="111" t="s">
        <v>356</v>
      </c>
      <c r="F21" s="144" t="s">
        <v>311</v>
      </c>
      <c r="G21" s="111" t="s">
        <v>322</v>
      </c>
      <c r="H21" s="144" t="s">
        <v>323</v>
      </c>
      <c r="I21" s="144" t="s">
        <v>314</v>
      </c>
      <c r="J21" s="111" t="s">
        <v>357</v>
      </c>
    </row>
  </sheetData>
  <mergeCells count="6">
    <mergeCell ref="A2:J2"/>
    <mergeCell ref="A3:H3"/>
    <mergeCell ref="A8:A12"/>
    <mergeCell ref="B8:B12"/>
    <mergeCell ref="A13:A21"/>
    <mergeCell ref="B13:B21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