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三公”经费支出预算表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市对下转移支付预算表09-1" sheetId="13" r:id="rId14"/>
    <sheet name="市对下转移支付绩效目标表09-2" sheetId="14" r:id="rId15"/>
    <sheet name="新增资产配置表10" sheetId="15" r:id="rId16"/>
    <sheet name="转移支付补助项目支出预算表11" sheetId="16" r:id="rId17"/>
    <sheet name="部门项目中期规划预算表12" sheetId="17" r:id="rId18"/>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0" iterate="0" iterateCount="100" iterateDelta="0.001"/>
</workbook>
</file>

<file path=xl/sharedStrings.xml><?xml version="1.0" encoding="utf-8"?>
<sst xmlns="http://schemas.openxmlformats.org/spreadsheetml/2006/main" count="947" uniqueCount="380">
  <si>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</si>
  <si>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</si>
  <si>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</si>
  <si>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</si>
  <si>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</si>
  <si>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</si>
  <si>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</si>
  <si>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</si>
  <si>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</si>
  <si>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</si>
  <si>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</si>
  <si>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</si>
  <si>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</si>
  <si>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</si>
  <si>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</si>
  <si>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</si>
  <si>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</si>
  <si>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</si>
  <si>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</si>
  <si>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</si>
  <si>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</si>
  <si>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</si>
  <si>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</si>
  <si>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</si>
  <si>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</si>
  <si>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</si>
  <si>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xml:space="preserve">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</si>
  <si>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</si>
  <si>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</si>
  <si>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</si>
  <si>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</si>
  <si>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</si>
  <si>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</si>
  <si>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</si>
  <si>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</si>
  <si>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</si>
  <si>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</si>
  <si>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</si>
  <si>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</si>
  <si>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</si>
  <si>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</si>
  <si>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</si>
  <si>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</si>
  <si>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</si>
  <si>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</si>
  <si>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</si>
  <si>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</si>
  <si>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</si>
  <si>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</si>
  <si>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</si>
  <si>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</si>
  <si>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</si>
  <si>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</si>
  <si>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</si>
  <si>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</si>
  <si>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</si>
  <si>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</si>
  <si>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</si>
  <si>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</si>
  <si>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</si>
  <si>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</si>
  <si>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</si>
  <si>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</si>
  <si>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</si>
  <si>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</si>
  <si>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</si>
  <si>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</si>
  <si>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</si>
  <si>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</si>
  <si>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</si>
  <si>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126007</t>
  </si>
  <si>
    <t>临沧市灌区工程建设管理中心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</si>
  <si>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</si>
  <si>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</si>
  <si>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</si>
  <si>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</si>
  <si>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</si>
  <si>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</si>
  <si>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</si>
  <si>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</si>
  <si>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</si>
  <si>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</si>
  <si>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</si>
  <si>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</si>
  <si>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</si>
  <si>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</si>
  <si>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</si>
  <si>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</si>
  <si>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</si>
  <si>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</si>
  <si>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</si>
  <si>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</si>
  <si>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</si>
  <si>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</si>
  <si>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</si>
  <si>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</si>
  <si>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</si>
  <si>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</si>
  <si>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</si>
  <si>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</si>
  <si>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</si>
  <si>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</si>
  <si>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</si>
  <si>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</si>
  <si>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</si>
  <si>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</si>
  <si>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2130301</t>
  </si>
  <si>
    <t>行政运行</t>
  </si>
  <si>
    <t>2130304</t>
  </si>
  <si>
    <t>水利行业业务管理</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</si>
  <si>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</si>
  <si>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</si>
  <si>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</si>
  <si>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</si>
  <si>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</si>
  <si>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</si>
  <si>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</si>
  <si>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</si>
  <si>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</si>
  <si>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</si>
  <si>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</si>
  <si>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</si>
  <si>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</si>
  <si>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</si>
  <si>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</si>
  <si>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</si>
  <si>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</si>
  <si>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</si>
  <si>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</si>
  <si>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</si>
  <si>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</si>
  <si>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</si>
  <si>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</si>
  <si>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</si>
  <si>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</si>
  <si>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</si>
  <si>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</si>
  <si>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</si>
  <si>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</si>
  <si>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</si>
  <si>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</si>
  <si>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</si>
  <si>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</si>
  <si>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</si>
  <si>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</si>
  <si>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</si>
  <si>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</si>
  <si>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</si>
  <si>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</si>
  <si>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</si>
  <si>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</si>
  <si>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</si>
  <si>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</si>
  <si>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</si>
  <si>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</si>
  <si>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</si>
  <si>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</si>
  <si>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</si>
  <si>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</si>
  <si>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</si>
  <si>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</si>
  <si>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</si>
  <si>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</si>
  <si>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</si>
  <si>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</si>
  <si>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</si>
  <si>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</si>
  <si>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</si>
  <si>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</si>
  <si>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</si>
  <si>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</si>
  <si>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</si>
  <si>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</si>
  <si>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</si>
  <si>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</si>
  <si>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</si>
  <si>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</si>
  <si>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</si>
  <si>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</si>
  <si>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</si>
  <si>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</si>
  <si>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</si>
  <si>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</si>
  <si>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</si>
  <si>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</si>
  <si>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</si>
  <si>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</si>
  <si>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</si>
  <si>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</si>
  <si>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</si>
  <si>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</si>
  <si>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</si>
  <si>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</si>
  <si>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</si>
  <si>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</si>
  <si>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530900241100002265212</t>
  </si>
  <si>
    <t>事业人员支出工资</t>
  </si>
  <si>
    <t>30101</t>
  </si>
  <si>
    <t>基本工资</t>
  </si>
  <si>
    <t>30102</t>
  </si>
  <si>
    <t>津贴补贴</t>
  </si>
  <si>
    <t>530900241100002265211</t>
  </si>
  <si>
    <t>绩效工资（2017年提高标准部分）</t>
  </si>
  <si>
    <t>30107</t>
  </si>
  <si>
    <t>绩效工资</t>
  </si>
  <si>
    <t>530900241100002265235</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</si>
  <si>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</si>
  <si>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</si>
  <si>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</si>
  <si>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</si>
  <si>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</si>
  <si>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</si>
  <si>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</si>
  <si>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</si>
  <si>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</si>
  <si>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</si>
  <si>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</si>
  <si>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30111</t>
  </si>
  <si>
    <t>公务员医疗补助缴费</t>
  </si>
  <si>
    <t>30112</t>
  </si>
  <si>
    <t>其他社会保障缴费</t>
  </si>
  <si>
    <t>530900241100002265256</t>
  </si>
  <si>
    <t>30113</t>
  </si>
  <si>
    <t>530900241100002265264</t>
  </si>
  <si>
    <t>一般公用经费</t>
  </si>
  <si>
    <t>30201</t>
  </si>
  <si>
    <t>办公费</t>
  </si>
  <si>
    <t>30206</t>
  </si>
  <si>
    <t>电费</t>
  </si>
  <si>
    <t>530900251100003684314</t>
  </si>
  <si>
    <t>30217</t>
  </si>
  <si>
    <t>530900241100002265263</t>
  </si>
  <si>
    <t>离退休公用经费</t>
  </si>
  <si>
    <t>530900241100002265249</t>
  </si>
  <si>
    <t>职工教育经费</t>
  </si>
  <si>
    <t>30216</t>
  </si>
  <si>
    <t>培训费</t>
  </si>
  <si>
    <t>530900241100002265244</t>
  </si>
  <si>
    <t>工会经费</t>
  </si>
  <si>
    <t>30228</t>
  </si>
  <si>
    <t>530900241100002265262</t>
  </si>
  <si>
    <t>福利费</t>
  </si>
  <si>
    <t>30229</t>
  </si>
  <si>
    <t>530900241100002265259</t>
  </si>
  <si>
    <t>公务用车运行维护费</t>
  </si>
  <si>
    <t>30231</t>
  </si>
  <si>
    <t>530900241100002265258</t>
  </si>
  <si>
    <t>离退休费</t>
  </si>
  <si>
    <t>30302</t>
  </si>
  <si>
    <t>退休费</t>
  </si>
  <si>
    <t>预算05-1表</t>
  </si>
  <si>
    <t>项目分类</t>
  </si>
  <si>
    <t>项目单位</t>
  </si>
  <si>
    <t>经济科目编码</t>
  </si>
  <si>
    <t>经济科目名称</t>
  </si>
  <si>
    <t>本年拨款</t>
  </si>
  <si>
    <t>其中：本次下达</t>
  </si>
  <si>
    <t>水利行业业务管理经费</t>
  </si>
  <si>
    <t>民生类</t>
  </si>
  <si>
    <t>530900241100002257385</t>
  </si>
  <si>
    <t>30211</t>
  </si>
  <si>
    <t>差旅费</t>
  </si>
  <si>
    <t>30213</t>
  </si>
  <si>
    <t>维修（护）费</t>
  </si>
  <si>
    <t>30226</t>
  </si>
  <si>
    <t>劳务费</t>
  </si>
  <si>
    <t>30227</t>
  </si>
  <si>
    <t>委托业务费</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</si>
  <si>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</si>
  <si>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</si>
  <si>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</si>
  <si>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</si>
  <si>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</si>
  <si>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</si>
  <si>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</si>
  <si>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</si>
  <si>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</si>
  <si>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</si>
  <si>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</si>
  <si>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</si>
  <si>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</si>
  <si>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主要用于:1.保障单位日常运转；2.水库管理房、启闭机设备、总干渠闸门日常维修维护；3.后坝坡、大坝、水库库面和水库垃圾池等杂草杂物清理清运；4.开展2024年市灌区中心财务收支审计1项；4.临沧市康家坝水库大坝安全鉴定工作委托业务1项；5.开展灌区前期工作和水库工作检查等差旅支出。</t>
  </si>
  <si>
    <t>产出指标</t>
  </si>
  <si>
    <t>数量指标</t>
  </si>
  <si>
    <t>水库后坝坡、库面和沿岸的杂草杂物及垃圾清理清运</t>
  </si>
  <si>
    <t>&gt;=</t>
  </si>
  <si>
    <t>显著</t>
  </si>
  <si>
    <t>项</t>
  </si>
  <si>
    <t>定性指标</t>
  </si>
  <si>
    <t>反映水库后坝坡、库面和沿岸的杂草杂物及垃圾清理清运工作完成情况</t>
  </si>
  <si>
    <t>开展2024年财务收支内审</t>
  </si>
  <si>
    <t>=</t>
  </si>
  <si>
    <t>1.00</t>
  </si>
  <si>
    <t>定量指标</t>
  </si>
  <si>
    <t>反映开展2024年财务收支内审工作完成情况</t>
  </si>
  <si>
    <t>水库管理相关设施设备维修维护</t>
  </si>
  <si>
    <t>反映水库管理相关设施设备维修维护工作完成情况</t>
  </si>
  <si>
    <t>临沧市康家坝水库大坝安全鉴定</t>
  </si>
  <si>
    <t>反映临沧市康家坝水库大坝安全鉴定工作报告的可行性</t>
  </si>
  <si>
    <t>保障单位日常运转开支</t>
  </si>
  <si>
    <t>是否保障单位日常运转开支。</t>
  </si>
  <si>
    <t>&lt;=</t>
  </si>
  <si>
    <t>批次</t>
  </si>
  <si>
    <t>反映物品是否满足办公日常需求</t>
  </si>
  <si>
    <t>开展四大灌区及水库扩建等前期工作经费和康家坝水库工作检查差旅费支出</t>
  </si>
  <si>
    <t>反映是否满足开展四大灌区及水库扩建等前期工作经费和康家坝水库工作检查差旅费支出完成情况</t>
  </si>
  <si>
    <t>质量指标</t>
  </si>
  <si>
    <t>确保水利行业业务管理工作正常开展</t>
  </si>
  <si>
    <t>是/否</t>
  </si>
  <si>
    <t>反映经费是否保障水利行业业务管理需求。</t>
  </si>
  <si>
    <t>时效指标</t>
  </si>
  <si>
    <t>截至2025年年底计划完成率</t>
  </si>
  <si>
    <t>100</t>
  </si>
  <si>
    <t>%</t>
  </si>
  <si>
    <t>反映整个项目工作开展是否按计划完成。</t>
  </si>
  <si>
    <t>效益指标</t>
  </si>
  <si>
    <t>社会效益</t>
  </si>
  <si>
    <t>保障居民社会生活稳定</t>
  </si>
  <si>
    <t>反映对周边群众生产财产安全是否提供保障。</t>
  </si>
  <si>
    <t>保障防洪工程安全度汛</t>
  </si>
  <si>
    <t>反映整个项目是否对防洪工程安全度汛提供保障。</t>
  </si>
  <si>
    <t>可持续影响</t>
  </si>
  <si>
    <t>为国民经济持续健康发展和社会稳定提供安全保障</t>
  </si>
  <si>
    <t>反映整个项目对国民经济持续健康发展和社会稳定是否提供安全保障。</t>
  </si>
  <si>
    <t>满意度指标</t>
  </si>
  <si>
    <t>服务对象满意度</t>
  </si>
  <si>
    <t>95</t>
  </si>
  <si>
    <t>反映服务对象的整体满意情况。
服务对象满意度=（对服务对象满意的人数/问卷调查人数）*100%。</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</si>
  <si>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</si>
  <si>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</si>
  <si>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</si>
  <si>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</si>
  <si>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</si>
  <si>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</si>
  <si>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</si>
  <si>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</si>
  <si>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</si>
  <si>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</si>
  <si>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</si>
  <si>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</si>
  <si>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</si>
  <si>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</si>
  <si>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车辆维修和保养服务</t>
  </si>
  <si>
    <t>元</t>
  </si>
  <si>
    <t>多功能一体机</t>
  </si>
  <si>
    <t>机动车保险服务</t>
  </si>
  <si>
    <t>车辆加油、添加燃料服务</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</si>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</sst>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1" formatCode="#,##0.00;-#,##0.00;;@"/>
    <numFmt numFmtId="182" formatCode="#,##0;-#,##0;;@"/>
    <numFmt numFmtId="183" formatCode="HH:mm:ss"/>
    <numFmt numFmtId="184" formatCode="yyyy-MM-dd"/>
    <numFmt numFmtId="185" formatCode="yyyy-MM-dd HH:mm:ss"/>
  </numFmts>
  <fonts count="30">
    <font>
      <sz val="9"/>
      <color rgb="FF000000"/>
      <name val="Microsoft YaHei UI"/>
    </font>
    <font>
      <sz val="9"/>
      <color auto="1"/>
      <name val="宋体"/>
    </font>
    <font>
      <sz val="9"/>
      <color rgb="FF000000"/>
      <name val="宋体"/>
    </font>
    <font>
      <sz val="22"/>
      <color rgb="FF000000"/>
      <name val="方正小标宋简体"/>
    </font>
    <font>
      <sz val="19"/>
      <color rgb="FF000000"/>
      <name val="宋体"/>
    </font>
    <font>
      <b/>
      <sz val="11"/>
      <color rgb="FF000000"/>
      <name val="宋体"/>
    </font>
    <font>
      <sz val="11"/>
      <color rgb="FF000000"/>
      <name val="宋体"/>
    </font>
    <font>
      <sz val="10"/>
      <color auto="1"/>
      <name val="宋体"/>
    </font>
    <font>
      <b/>
      <sz val="9"/>
      <color auto="1"/>
      <name val="宋体"/>
    </font>
    <font>
      <b/>
      <sz val="9"/>
      <color rgb="FF000000"/>
      <name val="宋体"/>
    </font>
    <font>
      <sz val="10"/>
      <color rgb="FF000000"/>
      <name val="Arial"/>
    </font>
    <font>
      <sz val="10"/>
      <color rgb="FF000000"/>
      <name val="宋体"/>
    </font>
    <font>
      <sz val="30"/>
      <color rgb="FF000000"/>
      <name val="宋体"/>
    </font>
    <font>
      <sz val="9"/>
      <color auto="1"/>
      <name val="Microsoft YaHei UI"/>
    </font>
    <font>
      <sz val="28"/>
      <color rgb="FF000000"/>
      <name val="宋体"/>
    </font>
    <font>
      <sz val="10"/>
      <color rgb="FF000000"/>
      <name val="Microsoft YaHei UI"/>
    </font>
    <font>
      <sz val="20"/>
      <color rgb="FF000000"/>
      <name val="宋体"/>
    </font>
    <font>
      <b/>
      <sz val="10"/>
      <color rgb="FF000000"/>
      <name val="宋体"/>
    </font>
    <font>
      <sz val="21"/>
      <color rgb="FF000000"/>
      <name val="宋体"/>
    </font>
    <font>
      <sz val="9.75"/>
      <color rgb="FF000000"/>
      <name val="宋体"/>
    </font>
    <font>
      <sz val="10"/>
      <color theme="1"/>
      <name val="宋体"/>
    </font>
    <font>
      <b/>
      <sz val="23"/>
      <color rgb="FF000000"/>
      <name val="宋体"/>
    </font>
    <font>
      <sz val="11"/>
      <color theme="1"/>
      <name val="宋体"/>
    </font>
    <font>
      <sz val="12"/>
      <color rgb="FF000000"/>
      <name val="宋体"/>
    </font>
    <font>
      <sz val="12"/>
      <color theme="1"/>
      <name val="宋体"/>
    </font>
    <font>
      <sz val="11.25"/>
      <color rgb="FF000000"/>
      <name val="宋体"/>
    </font>
    <font>
      <sz val="9"/>
      <color theme="1"/>
      <name val="宋体"/>
    </font>
    <font>
      <sz val="10"/>
      <color rgb="FFFFFFFF"/>
      <name val="宋体"/>
    </font>
    <font>
      <b/>
      <sz val="21"/>
      <color rgb="FF000000"/>
      <name val="宋体"/>
    </font>
    <font>
      <sz val="22"/>
      <color auto="1"/>
      <name val="方正小标宋简体"/>
    </font>
  </fonts>
  <fills count="3">
    <fill>
      <patternFill patternType="none"/>
    </fill>
    <fill>
      <patternFill patternType="gray125"/>
    </fill>
    <fill>
      <patternFill patternType="solid">
        <fgColor rgb="FFFFFFFF"/>
      </patternFill>
    </fill>
  </fills>
  <borders count="14">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style="thin">
        <color rgb="FF000000"/>
      </right>
      <top/>
      <bottom style="thin">
        <color rgb="FF000000"/>
      </bottom>
    </border>
    <border>
      <left/>
      <right style="thin">
        <color rgb="FF000000"/>
      </right>
      <top style="thin">
        <color rgb="FF000000"/>
      </top>
      <bottom/>
    </border>
    <border>
      <left/>
      <right/>
      <top style="thin">
        <color rgb="FF000000"/>
      </top>
      <bottom style="thin">
        <color rgb="FF000000"/>
      </bottom>
    </border>
    <border>
      <left style="thin">
        <color rgb="FF000000"/>
      </left>
      <right style="thin">
        <color rgb="FF000000"/>
      </right>
      <top/>
      <bottom/>
    </border>
    <border>
      <left/>
      <right style="thin">
        <color rgb="FF000000"/>
      </right>
      <top/>
      <bottom/>
    </border>
    <border>
      <left/>
      <right/>
      <top/>
      <bottom style="thin">
        <color rgb="FF000000"/>
      </bottom>
    </border>
    <border>
      <left style="thin">
        <color rgb="FF000000"/>
      </left>
      <right/>
      <top style="thin">
        <color rgb="FF000000"/>
      </top>
      <bottom/>
    </border>
    <border>
      <left style="thin">
        <color rgb="FF000000"/>
      </left>
      <right/>
      <top/>
      <bottom style="thin">
        <color rgb="FF000000"/>
      </bottom>
    </border>
  </borders>
  <cellStyleXfs count="8">
    <xf numFmtId="0" fontId="0" fillId="0" borderId="0">
      <alignment vertical="top"/>
      <protection locked="0"/>
    </xf>
    <xf numFmtId="181" fontId="1" fillId="0" borderId="1">
      <alignment horizontal="right" vertical="center"/>
    </xf>
    <xf numFmtId="49" fontId="1" fillId="0" borderId="1">
      <alignment horizontal="left" vertical="center" wrapText="1"/>
    </xf>
    <xf numFmtId="183" fontId="1" fillId="0" borderId="1">
      <alignment horizontal="right" vertical="center"/>
    </xf>
    <xf numFmtId="184" fontId="1" fillId="0" borderId="1">
      <alignment horizontal="right" vertical="center"/>
    </xf>
    <xf numFmtId="185" fontId="1" fillId="0" borderId="1">
      <alignment horizontal="right" vertical="center"/>
    </xf>
    <xf numFmtId="10" fontId="1" fillId="0" borderId="1">
      <alignment horizontal="right" vertical="center"/>
    </xf>
    <xf numFmtId="182" fontId="1" fillId="0" borderId="1">
      <alignment horizontal="right" vertical="center"/>
    </xf>
  </cellStyleXfs>
  <cellXfs count="230">
    <xf numFmtId="0" fontId="0" fillId="0" borderId="0" xfId="0" applyFont="1">
      <alignment vertical="top"/>
      <protection locked="0"/>
    </xf>
    <xf numFmtId="181" fontId="1" fillId="0" borderId="1" xfId="1" applyFont="1" applyBorder="1" applyNumberFormat="1">
      <alignment horizontal="right" vertical="center"/>
    </xf>
    <xf numFmtId="49" fontId="1" fillId="0" borderId="1" xfId="2" applyFont="1" applyBorder="1" applyNumberFormat="1">
      <alignment horizontal="left" vertical="center" wrapText="1"/>
    </xf>
    <xf numFmtId="183" fontId="1" fillId="0" borderId="1" xfId="3" applyFont="1" applyBorder="1" applyNumberFormat="1">
      <alignment horizontal="right" vertical="center"/>
    </xf>
    <xf numFmtId="184" fontId="1" fillId="0" borderId="1" xfId="4" applyFont="1" applyBorder="1" applyNumberFormat="1">
      <alignment horizontal="right" vertical="center"/>
    </xf>
    <xf numFmtId="185" fontId="1" fillId="0" borderId="1" xfId="5" applyFont="1" applyBorder="1" applyNumberFormat="1">
      <alignment horizontal="right" vertical="center"/>
    </xf>
    <xf numFmtId="10" fontId="1" fillId="0" borderId="1" xfId="6" applyFont="1" applyBorder="1" applyNumberFormat="1">
      <alignment horizontal="right" vertical="center"/>
    </xf>
    <xf numFmtId="182" fontId="1" fillId="0" borderId="1" xfId="7" applyFont="1" applyBorder="1" applyNumberFormat="1">
      <alignment horizontal="right" vertical="center"/>
    </xf>
    <xf numFmtId="0" fontId="2" fillId="0" borderId="0" xfId="0" applyFont="1">
      <alignment horizontal="right" vertical="center"/>
    </xf>
    <xf numFmtId="0" fontId="3" fillId="0" borderId="0" xfId="0" applyFont="1" quotePrefix="1">
      <alignment horizontal="center" vertical="center"/>
    </xf>
    <xf numFmtId="0" fontId="4" fillId="0" borderId="0" xfId="0" applyFont="1">
      <alignment horizontal="center" vertical="top"/>
    </xf>
    <xf numFmtId="0" fontId="2" fillId="0" borderId="0" xfId="0" applyFont="1" quotePrefix="1">
      <alignment horizontal="left" vertical="center"/>
    </xf>
    <xf numFmtId="0" fontId="5" fillId="0" borderId="0" xfId="0" applyFont="1">
      <alignment horizontal="center" vertical="center"/>
    </xf>
    <xf numFmtId="0" fontId="6" fillId="0" borderId="2" xfId="0" applyFont="1" applyBorder="1">
      <alignment horizontal="center" vertical="center"/>
    </xf>
    <xf numFmtId="0" fontId="6" fillId="0" borderId="3" xfId="0" applyFont="1" applyBorder="1">
      <alignment horizontal="center" vertical="center"/>
    </xf>
    <xf numFmtId="0" fontId="6" fillId="0" borderId="4" xfId="0" applyFont="1" applyBorder="1">
      <alignment horizontal="center" vertical="center"/>
    </xf>
    <xf numFmtId="0" fontId="6" fillId="0" borderId="4" xfId="0" applyFont="1" applyBorder="1" quotePrefix="1">
      <alignment horizontal="center" vertical="center"/>
    </xf>
    <xf numFmtId="0" fontId="6" fillId="0" borderId="5" xfId="0" applyFont="1" applyBorder="1">
      <alignment horizontal="center" vertical="center"/>
    </xf>
    <xf numFmtId="0" fontId="2" fillId="0" borderId="1" xfId="0" applyFont="1" applyBorder="1">
      <alignment horizontal="left" vertical="center"/>
    </xf>
    <xf numFmtId="181" fontId="1" fillId="0" borderId="1" xfId="0" applyFont="1" applyBorder="1" applyNumberFormat="1">
      <alignment horizontal="right" vertical="center"/>
      <protection locked="0"/>
    </xf>
    <xf numFmtId="0" fontId="1" fillId="0" borderId="1" xfId="0" applyFont="1" applyBorder="1">
      <alignment horizontal="left" vertical="center"/>
      <protection locked="0"/>
    </xf>
    <xf numFmtId="0" fontId="1" fillId="0" borderId="3"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7" fillId="0" borderId="5" xfId="0" applyFont="1" applyBorder="1">
      <alignment vertical="center"/>
      <protection locked="0"/>
    </xf>
    <xf numFmtId="0" fontId="8" fillId="0" borderId="5" xfId="0" applyFont="1" applyBorder="1">
      <alignment horizontal="center" vertical="center"/>
      <protection locked="0"/>
    </xf>
    <xf numFmtId="181" fontId="1" fillId="0" borderId="1" xfId="0" applyFont="1" applyBorder="1" applyNumberFormat="1" quotePrefix="1">
      <alignment horizontal="right" vertical="center"/>
      <protection locked="0"/>
    </xf>
    <xf numFmtId="0" fontId="9" fillId="0" borderId="5" xfId="0" applyFont="1" applyBorder="1">
      <alignment horizontal="center" vertical="center"/>
    </xf>
    <xf numFmtId="181" fontId="8" fillId="0" borderId="1" xfId="0" applyFont="1" applyBorder="1" applyNumberFormat="1">
      <alignment horizontal="right" vertical="center"/>
      <protection locked="0"/>
    </xf>
    <xf numFmtId="0" fontId="9" fillId="0" borderId="1" xfId="0" applyFont="1" applyBorder="1">
      <alignment horizontal="center" vertical="center"/>
    </xf>
    <xf numFmtId="0" fontId="2" fillId="0" borderId="5" xfId="0" applyFont="1" applyBorder="1">
      <alignment horizontal="left" vertical="center"/>
    </xf>
    <xf numFmtId="0" fontId="9" fillId="0" borderId="5" xfId="0" applyFont="1" applyBorder="1">
      <alignment horizontal="center" vertical="center"/>
      <protection locked="0"/>
    </xf>
    <xf numFmtId="0" fontId="10" fillId="0" borderId="0" xfId="0" applyFont="1">
      <alignment vertical="top"/>
    </xf>
    <xf numFmtId="0" fontId="11" fillId="0" borderId="0" xfId="0" applyFont="1">
      <protection locked="0"/>
    </xf>
    <xf numFmtId="0" fontId="2" fillId="0" borderId="0" xfId="0" applyFont="1">
      <alignment horizontal="right" vertical="center"/>
      <protection locked="0"/>
    </xf>
    <xf numFmtId="0" fontId="3" fillId="0" borderId="0" xfId="0" applyFont="1">
      <alignment horizontal="center" vertical="center"/>
      <protection locked="0"/>
    </xf>
    <xf numFmtId="0" fontId="12" fillId="0" borderId="0" xfId="0" applyFont="1">
      <alignment horizontal="center" vertical="center"/>
    </xf>
    <xf numFmtId="0" fontId="12" fillId="0" borderId="0" xfId="0" applyFont="1">
      <alignment horizontal="center" vertical="center"/>
      <protection locked="0"/>
    </xf>
    <xf numFmtId="0" fontId="6" fillId="0" borderId="0" xfId="0" applyFont="1"/>
    <xf numFmtId="0" fontId="6" fillId="0" borderId="0" xfId="0" applyFont="1">
      <protection locked="0"/>
    </xf>
    <xf numFmtId="0" fontId="11" fillId="0" borderId="4" xfId="0" applyFont="1" applyBorder="1">
      <alignment horizontal="center" vertical="center" wrapText="1"/>
      <protection locked="0"/>
    </xf>
    <xf numFmtId="0" fontId="11" fillId="0" borderId="7" xfId="0" applyFont="1" applyBorder="1">
      <alignment horizontal="center" vertical="center" wrapText="1"/>
      <protection locked="0"/>
    </xf>
    <xf numFmtId="0" fontId="11" fillId="0" borderId="8" xfId="0" applyFont="1" applyBorder="1">
      <alignment horizontal="center" vertical="center" wrapText="1"/>
      <protection locked="0"/>
    </xf>
    <xf numFmtId="0" fontId="11" fillId="0" borderId="8" xfId="0" applyFont="1" applyBorder="1">
      <alignment horizontal="center" vertical="center" wrapText="1"/>
    </xf>
    <xf numFmtId="0" fontId="11" fillId="0" borderId="8" xfId="0" applyFont="1" applyBorder="1">
      <alignment horizontal="center" vertical="center"/>
    </xf>
    <xf numFmtId="0" fontId="11" fillId="0" borderId="3" xfId="0" applyFont="1" applyBorder="1">
      <alignment horizontal="center" vertical="center" wrapText="1"/>
    </xf>
    <xf numFmtId="0" fontId="11" fillId="2" borderId="3" xfId="0" applyFont="1" applyFill="1" applyBorder="1">
      <alignment horizontal="center" vertical="center" wrapText="1"/>
      <protection locked="0"/>
    </xf>
    <xf numFmtId="0" fontId="11" fillId="0" borderId="9" xfId="0" applyFont="1" applyBorder="1">
      <alignment horizontal="center" vertical="center"/>
    </xf>
    <xf numFmtId="0" fontId="11" fillId="0" borderId="10" xfId="0" applyFont="1" applyBorder="1">
      <alignment horizontal="center" vertical="center"/>
    </xf>
    <xf numFmtId="0" fontId="11" fillId="0" borderId="10" xfId="0" applyFont="1" applyBorder="1">
      <alignment horizontal="center" vertical="center" wrapText="1"/>
      <protection locked="0"/>
    </xf>
    <xf numFmtId="0" fontId="11" fillId="0" borderId="11" xfId="0" applyFont="1" applyBorder="1">
      <alignment horizontal="center" vertical="center"/>
    </xf>
    <xf numFmtId="0" fontId="11" fillId="0" borderId="6" xfId="0" applyFont="1" applyBorder="1">
      <alignment horizontal="center" vertical="center"/>
    </xf>
    <xf numFmtId="0" fontId="11" fillId="0" borderId="5" xfId="0" applyFont="1" applyBorder="1">
      <alignment horizontal="center" vertical="center" wrapText="1"/>
    </xf>
    <xf numFmtId="0" fontId="11" fillId="0" borderId="6" xfId="0" applyFont="1" applyBorder="1">
      <alignment horizontal="center" vertical="center" wrapText="1"/>
    </xf>
    <xf numFmtId="0" fontId="2" fillId="0" borderId="6" xfId="0" applyFont="1" applyBorder="1">
      <alignment horizontal="center" vertical="center"/>
      <protection locked="0"/>
    </xf>
    <xf numFmtId="0" fontId="11" fillId="0" borderId="1" xfId="0" applyFont="1" applyBorder="1">
      <alignment horizontal="center" vertical="center"/>
    </xf>
    <xf numFmtId="0" fontId="2" fillId="0" borderId="5" xfId="0" applyFont="1" applyBorder="1">
      <alignment vertical="center" wrapText="1"/>
    </xf>
    <xf numFmtId="0" fontId="2" fillId="0" borderId="6" xfId="0" applyFont="1" applyBorder="1">
      <alignment vertical="center" wrapText="1"/>
    </xf>
    <xf numFmtId="0" fontId="2" fillId="0" borderId="5" xfId="0" applyFont="1" applyBorder="1">
      <alignment horizontal="center" vertical="center"/>
    </xf>
    <xf numFmtId="0" fontId="2" fillId="0" borderId="6" xfId="0" applyFont="1" applyBorder="1">
      <alignment vertical="center"/>
    </xf>
    <xf numFmtId="0" fontId="13" fillId="0" borderId="0" xfId="0" applyFont="1">
      <alignment vertical="center"/>
      <protection locked="0"/>
    </xf>
    <xf numFmtId="0" fontId="10" fillId="0" borderId="0" xfId="0" applyFont="1">
      <alignment vertical="center"/>
    </xf>
    <xf numFmtId="0" fontId="3" fillId="0" borderId="0" xfId="0" applyFont="1">
      <alignment horizontal="center" vertical="center"/>
    </xf>
    <xf numFmtId="0" fontId="14" fillId="0" borderId="0" xfId="0" applyFont="1">
      <alignment horizontal="center" vertical="center"/>
    </xf>
    <xf numFmtId="0" fontId="2" fillId="0" borderId="0" xfId="0" applyFont="1">
      <alignment horizontal="left" vertical="center" wrapText="1"/>
      <protection locked="0"/>
    </xf>
    <xf numFmtId="0" fontId="11" fillId="0" borderId="0" xfId="0" applyFont="1">
      <alignment horizontal="left" vertical="center" wrapText="1"/>
    </xf>
    <xf numFmtId="0" fontId="11" fillId="0" borderId="0" xfId="0" applyFont="1">
      <alignment wrapText="1"/>
    </xf>
    <xf numFmtId="0" fontId="11" fillId="0" borderId="0" xfId="0" applyFont="1"/>
    <xf numFmtId="0" fontId="15" fillId="0" borderId="0" xfId="0" applyFont="1"/>
    <xf numFmtId="0" fontId="6" fillId="0" borderId="4" xfId="0" applyFont="1" applyBorder="1">
      <alignment horizontal="center" vertical="center" wrapText="1"/>
      <protection locked="0"/>
    </xf>
    <xf numFmtId="0" fontId="6" fillId="0" borderId="8" xfId="0" applyFont="1" applyBorder="1">
      <alignment horizontal="center" vertical="center" wrapText="1"/>
      <protection locked="0"/>
    </xf>
    <xf numFmtId="0" fontId="6" fillId="0" borderId="3" xfId="0" applyFont="1" applyBorder="1">
      <alignment horizontal="center" vertical="center" wrapText="1"/>
      <protection locked="0"/>
    </xf>
    <xf numFmtId="0" fontId="6" fillId="0" borderId="8" xfId="0" applyFont="1" applyBorder="1">
      <alignment horizontal="center" vertical="center"/>
    </xf>
    <xf numFmtId="0" fontId="6" fillId="0" borderId="5" xfId="0" applyFont="1" applyBorder="1">
      <alignment horizontal="center" vertical="center" wrapText="1"/>
    </xf>
    <xf numFmtId="0" fontId="6" fillId="0" borderId="1" xfId="0" applyFont="1" applyBorder="1">
      <alignment horizontal="center" vertical="center"/>
    </xf>
    <xf numFmtId="0" fontId="6" fillId="0" borderId="1" xfId="0" applyFont="1" applyBorder="1">
      <alignment horizontal="center" vertical="center" wrapText="1"/>
      <protection locked="0"/>
    </xf>
    <xf numFmtId="0" fontId="6" fillId="0" borderId="1" xfId="0" applyFont="1" applyBorder="1">
      <alignment horizontal="center" vertical="center" wrapText="1"/>
    </xf>
    <xf numFmtId="3" fontId="6" fillId="0" borderId="1" xfId="0" applyFont="1" applyBorder="1" applyNumberFormat="1">
      <alignment horizontal="center" vertical="center"/>
    </xf>
    <xf numFmtId="0" fontId="2" fillId="0" borderId="1" xfId="0" applyFont="1" applyBorder="1">
      <alignment vertical="center"/>
    </xf>
    <xf numFmtId="0" fontId="7" fillId="0" borderId="1" xfId="0" applyFont="1" applyBorder="1">
      <alignment horizontal="left" vertical="center" wrapText="1" indent="1"/>
      <protection locked="0"/>
    </xf>
    <xf numFmtId="0" fontId="7" fillId="0" borderId="1" xfId="0" applyFont="1" applyBorder="1" quotePrefix="1">
      <alignment horizontal="left" vertical="center" wrapText="1" indent="1"/>
    </xf>
    <xf numFmtId="0" fontId="11" fillId="0" borderId="1" xfId="0" applyFont="1" applyBorder="1">
      <alignment horizontal="left" vertical="center" wrapText="1" indent="2"/>
      <protection locked="0"/>
    </xf>
    <xf numFmtId="0" fontId="11" fillId="0" borderId="1" xfId="0" applyFont="1" applyBorder="1" quotePrefix="1">
      <alignment horizontal="left" vertical="center" wrapText="1" indent="2"/>
    </xf>
    <xf numFmtId="0" fontId="11" fillId="0" borderId="1" xfId="0" applyFont="1" applyBorder="1">
      <alignment horizontal="center" vertical="center" wrapText="1"/>
      <protection locked="0"/>
    </xf>
    <xf numFmtId="0" fontId="11" fillId="0" borderId="1" xfId="0" applyFont="1" applyBorder="1">
      <alignment horizontal="center" vertical="center" wrapText="1"/>
    </xf>
    <xf numFmtId="0" fontId="16" fillId="0" borderId="0" xfId="0" applyFont="1">
      <alignment horizontal="center" vertical="center"/>
    </xf>
    <xf numFmtId="0" fontId="2" fillId="0" borderId="0" xfId="0" applyFont="1" quotePrefix="1">
      <alignment horizontal="left" vertical="center"/>
      <protection locked="0"/>
    </xf>
    <xf numFmtId="0" fontId="17" fillId="0" borderId="0" xfId="0" applyFont="1">
      <alignment horizontal="center" vertical="center"/>
    </xf>
    <xf numFmtId="0" fontId="6" fillId="0" borderId="4" xfId="0" applyFont="1" applyBorder="1" quotePrefix="1">
      <alignment horizontal="center" vertical="center"/>
      <protection locked="0"/>
    </xf>
    <xf numFmtId="0" fontId="2" fillId="0" borderId="1" xfId="0" applyFont="1" applyBorder="1">
      <alignment horizontal="left" vertical="center"/>
      <protection locked="0"/>
    </xf>
    <xf numFmtId="0" fontId="2" fillId="0" borderId="1" xfId="0" applyFont="1" applyBorder="1">
      <alignment vertical="center"/>
      <protection locked="0"/>
    </xf>
    <xf numFmtId="0" fontId="1" fillId="0" borderId="1" xfId="0" applyFont="1" applyBorder="1">
      <alignment vertical="center"/>
      <protection locked="0"/>
    </xf>
    <xf numFmtId="0" fontId="1" fillId="0" borderId="5" xfId="0" applyFont="1" applyBorder="1">
      <alignment vertical="center"/>
      <protection locked="0"/>
    </xf>
    <xf numFmtId="0" fontId="2" fillId="0" borderId="1" xfId="0" applyFont="1" applyBorder="1">
      <alignment horizontal="center" vertical="center"/>
      <protection locked="0"/>
    </xf>
    <xf numFmtId="0" fontId="2" fillId="0" borderId="1" xfId="0" applyFont="1" applyBorder="1">
      <alignment horizontal="center" vertical="center"/>
    </xf>
    <xf numFmtId="0" fontId="11" fillId="0" borderId="0" xfId="0" applyFont="1">
      <alignment vertical="top"/>
    </xf>
    <xf numFmtId="0" fontId="11" fillId="0" borderId="0" xfId="0" applyFont="1">
      <alignment horizontal="right" vertical="center"/>
    </xf>
    <xf numFmtId="0" fontId="18" fillId="0" borderId="0" xfId="0" applyFont="1">
      <alignment horizontal="center" vertical="center"/>
    </xf>
    <xf numFmtId="0" fontId="11" fillId="0" borderId="0" xfId="0" applyFont="1" quotePrefix="1">
      <alignment horizontal="left" vertical="center"/>
      <protection locked="0"/>
    </xf>
    <xf numFmtId="49" fontId="11" fillId="0" borderId="0" xfId="0" applyFont="1" applyNumberFormat="1"/>
    <xf numFmtId="0" fontId="11" fillId="0" borderId="0" xfId="0" applyFont="1">
      <alignment horizontal="right"/>
    </xf>
    <xf numFmtId="49" fontId="6" fillId="0" borderId="2" xfId="0" applyFont="1" applyBorder="1" applyNumberFormat="1">
      <alignment horizontal="center" vertical="center" wrapText="1"/>
    </xf>
    <xf numFmtId="49" fontId="6" fillId="0" borderId="3" xfId="0" applyFont="1" applyBorder="1" applyNumberFormat="1">
      <alignment horizontal="center" vertical="center" wrapText="1"/>
    </xf>
    <xf numFmtId="0" fontId="6" fillId="0" borderId="4" xfId="0" applyFont="1" applyBorder="1">
      <alignment horizontal="center" vertical="center"/>
      <protection locked="0"/>
    </xf>
    <xf numFmtId="0" fontId="6" fillId="0" borderId="2" xfId="0" applyFont="1" applyBorder="1">
      <alignment horizontal="center" vertical="center"/>
      <protection locked="0"/>
    </xf>
    <xf numFmtId="0" fontId="6" fillId="0" borderId="7" xfId="0" applyFont="1" applyBorder="1">
      <alignment horizontal="center" vertical="center"/>
    </xf>
    <xf numFmtId="49" fontId="6" fillId="0" borderId="1" xfId="0" applyFont="1" applyBorder="1" applyNumberFormat="1">
      <alignment horizontal="center" vertical="center"/>
    </xf>
    <xf numFmtId="0" fontId="6" fillId="0" borderId="6" xfId="0" applyFont="1" applyBorder="1">
      <alignment horizontal="center" vertical="center"/>
    </xf>
    <xf numFmtId="49" fontId="6" fillId="0" borderId="1" xfId="0" applyFont="1" applyBorder="1" applyNumberFormat="1">
      <alignment horizontal="center" vertical="center"/>
      <protection locked="0"/>
    </xf>
    <xf numFmtId="0" fontId="2" fillId="0" borderId="1" xfId="0" applyFont="1" applyBorder="1">
      <alignment horizontal="left" vertical="center" wrapText="1"/>
    </xf>
    <xf numFmtId="0" fontId="2" fillId="0" borderId="1" xfId="0" applyFont="1" applyBorder="1">
      <alignment horizontal="left" vertical="center" wrapText="1" indent="1"/>
    </xf>
    <xf numFmtId="0" fontId="2" fillId="0" borderId="1" xfId="0" applyFont="1" applyBorder="1">
      <alignment horizontal="left" vertical="center" wrapText="1" indent="2"/>
    </xf>
    <xf numFmtId="0" fontId="11" fillId="0" borderId="2" xfId="0" applyFont="1" applyBorder="1">
      <alignment horizontal="center" vertical="center"/>
    </xf>
    <xf numFmtId="0" fontId="11" fillId="0" borderId="3" xfId="0" applyFont="1" applyBorder="1">
      <alignment horizontal="center" vertical="center"/>
    </xf>
    <xf numFmtId="0" fontId="19" fillId="0" borderId="0" xfId="0" applyFont="1">
      <alignment horizontal="center"/>
    </xf>
    <xf numFmtId="0" fontId="20" fillId="0" borderId="0" xfId="0" applyFont="1">
      <alignment horizontal="center" wrapText="1"/>
    </xf>
    <xf numFmtId="0" fontId="11" fillId="0" borderId="0" xfId="0" applyFont="1">
      <alignment horizontal="center" wrapText="1"/>
    </xf>
    <xf numFmtId="0" fontId="2" fillId="0" borderId="0" xfId="0" applyFont="1">
      <alignment horizontal="right" vertical="center" wrapText="1"/>
    </xf>
    <xf numFmtId="0" fontId="3" fillId="0" borderId="0" xfId="0" applyFont="1" quotePrefix="1">
      <alignment horizontal="center" vertical="center"/>
      <protection locked="0"/>
    </xf>
    <xf numFmtId="0" fontId="21" fillId="0" borderId="0" xfId="0" applyFont="1">
      <alignment horizontal="center" vertical="center"/>
      <protection locked="0"/>
    </xf>
    <xf numFmtId="0" fontId="6" fillId="0" borderId="5" xfId="0" applyFont="1" applyBorder="1">
      <alignment horizontal="center" vertical="center" wrapText="1"/>
      <protection locked="0"/>
    </xf>
    <xf numFmtId="0" fontId="22" fillId="0" borderId="5" xfId="0" applyFont="1" applyBorder="1">
      <alignment horizontal="center" vertical="center" wrapText="1"/>
      <protection locked="0"/>
    </xf>
    <xf numFmtId="0" fontId="23" fillId="0" borderId="1" xfId="0" applyFont="1" applyBorder="1">
      <alignment horizontal="center" vertical="center"/>
      <protection locked="0"/>
    </xf>
    <xf numFmtId="0" fontId="24" fillId="0" borderId="1" xfId="0" applyFont="1" applyBorder="1">
      <alignment horizontal="center" vertical="center"/>
    </xf>
    <xf numFmtId="0" fontId="23" fillId="0" borderId="1" xfId="0" applyFont="1" applyBorder="1">
      <alignment horizontal="center" vertical="center"/>
    </xf>
    <xf numFmtId="0" fontId="23" fillId="0" borderId="2" xfId="0" applyFont="1" applyBorder="1">
      <alignment horizontal="center" vertical="center"/>
    </xf>
    <xf numFmtId="181" fontId="25" fillId="0" borderId="1" xfId="0" applyFont="1" applyBorder="1" applyNumberFormat="1">
      <alignment horizontal="center" vertical="center"/>
    </xf>
    <xf numFmtId="181" fontId="26" fillId="0" borderId="1" xfId="0" applyFont="1" applyBorder="1" applyNumberFormat="1">
      <alignment horizontal="right" vertical="center"/>
    </xf>
    <xf numFmtId="181" fontId="2" fillId="0" borderId="1" xfId="0" applyFont="1" applyBorder="1" applyNumberFormat="1">
      <alignment horizontal="center" vertical="center"/>
    </xf>
    <xf numFmtId="0" fontId="11" fillId="0" borderId="0" xfId="0" applyFont="1">
      <alignment vertical="top"/>
      <protection locked="0"/>
    </xf>
    <xf numFmtId="49" fontId="11" fillId="0" borderId="0" xfId="0" applyFont="1" applyNumberFormat="1">
      <protection locked="0"/>
    </xf>
    <xf numFmtId="0" fontId="21" fillId="0" borderId="0" xfId="0" applyFont="1">
      <alignment horizontal="center" vertical="center"/>
    </xf>
    <xf numFmtId="0" fontId="6" fillId="0" borderId="0" xfId="0" applyFont="1">
      <alignment horizontal="left" vertical="center"/>
      <protection locked="0"/>
    </xf>
    <xf numFmtId="0" fontId="6" fillId="0" borderId="8" xfId="0" applyFont="1" applyBorder="1">
      <alignment horizontal="center" vertical="center"/>
      <protection locked="0"/>
    </xf>
    <xf numFmtId="0" fontId="6" fillId="0" borderId="3" xfId="0" applyFont="1" applyBorder="1">
      <alignment horizontal="center" vertical="center"/>
      <protection locked="0"/>
    </xf>
    <xf numFmtId="0" fontId="6" fillId="0" borderId="9" xfId="0" applyFont="1" applyBorder="1">
      <alignment horizontal="center" vertical="center" wrapText="1"/>
      <protection locked="0"/>
    </xf>
    <xf numFmtId="0" fontId="6" fillId="0" borderId="9" xfId="0" applyFont="1" applyBorder="1">
      <alignment horizontal="center" vertical="center"/>
      <protection locked="0"/>
    </xf>
    <xf numFmtId="0" fontId="6" fillId="0" borderId="9" xfId="0" applyFont="1" applyBorder="1">
      <alignment horizontal="center" vertical="center"/>
    </xf>
    <xf numFmtId="0" fontId="6" fillId="0" borderId="2" xfId="0" applyFont="1" applyBorder="1">
      <alignment horizontal="center" vertical="center" wrapText="1"/>
      <protection locked="0"/>
    </xf>
    <xf numFmtId="0" fontId="6" fillId="0" borderId="5" xfId="0" applyFont="1" applyBorder="1">
      <alignment horizontal="center" vertical="center"/>
      <protection locked="0"/>
    </xf>
    <xf numFmtId="3" fontId="11" fillId="0" borderId="1" xfId="0" applyFont="1" applyBorder="1" applyNumberFormat="1">
      <alignment horizontal="center" vertical="center"/>
      <protection locked="0"/>
    </xf>
    <xf numFmtId="0" fontId="2" fillId="0" borderId="1" xfId="0" applyFont="1" applyBorder="1">
      <alignment horizontal="left" vertical="center" wrapText="1"/>
      <protection locked="0"/>
    </xf>
    <xf numFmtId="0" fontId="11" fillId="0" borderId="2" xfId="0" applyFont="1" applyBorder="1">
      <alignment horizontal="center" vertical="center" wrapText="1"/>
      <protection locked="0"/>
    </xf>
    <xf numFmtId="0" fontId="2" fillId="0" borderId="8" xfId="0" applyFont="1" applyBorder="1">
      <alignment horizontal="left" vertical="center"/>
      <protection locked="0"/>
    </xf>
    <xf numFmtId="0" fontId="2" fillId="0" borderId="3" xfId="0" applyFont="1" applyBorder="1">
      <alignment horizontal="left" vertical="center"/>
      <protection locked="0"/>
    </xf>
    <xf numFmtId="0" fontId="11" fillId="0" borderId="0" xfId="0" applyFont="1">
      <alignment vertical="center"/>
    </xf>
    <xf numFmtId="49" fontId="11" fillId="0" borderId="0" xfId="0" applyFont="1" applyNumberFormat="1">
      <alignment vertical="center"/>
    </xf>
    <xf numFmtId="0" fontId="2" fillId="0" borderId="0" xfId="0" applyFont="1">
      <alignment horizontal="left" vertical="center"/>
      <protection locked="0"/>
    </xf>
    <xf numFmtId="0" fontId="6" fillId="0" borderId="0" xfId="0" applyFont="1">
      <alignment horizontal="left" vertical="center"/>
    </xf>
    <xf numFmtId="0" fontId="6" fillId="0" borderId="0" xfId="0" applyFont="1">
      <alignment vertical="center"/>
    </xf>
    <xf numFmtId="0" fontId="6" fillId="0" borderId="4" xfId="0" applyFont="1" applyBorder="1">
      <alignment horizontal="center" vertical="center" wrapText="1"/>
    </xf>
    <xf numFmtId="0" fontId="6" fillId="0" borderId="9" xfId="0" applyFont="1" applyBorder="1">
      <alignment horizontal="center" vertical="center" wrapText="1"/>
    </xf>
    <xf numFmtId="0" fontId="6" fillId="0" borderId="12" xfId="0" applyFont="1" applyBorder="1">
      <alignment horizontal="center" vertical="center"/>
    </xf>
    <xf numFmtId="0" fontId="6" fillId="0" borderId="13" xfId="0" applyFont="1" applyBorder="1">
      <alignment horizontal="center" vertical="center" wrapText="1"/>
      <protection locked="0"/>
    </xf>
    <xf numFmtId="3" fontId="11" fillId="0" borderId="1" xfId="0" applyFont="1" applyBorder="1" applyNumberFormat="1">
      <alignment horizontal="center" vertical="center"/>
    </xf>
    <xf numFmtId="0" fontId="11" fillId="0" borderId="1" xfId="0" applyFont="1" applyBorder="1">
      <alignment vertical="center"/>
    </xf>
    <xf numFmtId="0" fontId="2" fillId="0" borderId="8" xfId="0" applyFont="1" applyBorder="1">
      <alignment horizontal="left" vertical="center"/>
    </xf>
    <xf numFmtId="0" fontId="2" fillId="0" borderId="3" xfId="0" applyFont="1" applyBorder="1">
      <alignment horizontal="left" vertical="center"/>
    </xf>
    <xf numFmtId="0" fontId="2" fillId="0" borderId="0" xfId="0" applyFont="1">
      <alignment horizontal="right" vertical="center" wrapText="1"/>
      <protection locked="0"/>
    </xf>
    <xf numFmtId="0" fontId="2" fillId="0" borderId="0" xfId="0" applyFont="1">
      <alignment vertical="top"/>
      <protection locked="0"/>
    </xf>
    <xf numFmtId="0" fontId="6" fillId="0" borderId="1" xfId="0" applyFont="1" applyBorder="1">
      <alignment horizontal="center" vertical="center"/>
      <protection locked="0"/>
    </xf>
    <xf numFmtId="0" fontId="2" fillId="0" borderId="1" xfId="0" applyFont="1" applyBorder="1">
      <alignment vertical="center" wrapText="1"/>
    </xf>
    <xf numFmtId="0" fontId="2" fillId="0" borderId="1" xfId="0" applyFont="1" applyBorder="1">
      <alignment horizontal="center" vertical="center" wrapText="1"/>
    </xf>
    <xf numFmtId="0" fontId="2" fillId="0" borderId="1" xfId="0" applyFont="1" applyBorder="1" quotePrefix="1">
      <alignment horizontal="left" vertical="center" wrapText="1" indent="1"/>
    </xf>
    <xf numFmtId="0" fontId="27" fillId="0" borderId="0" xfId="0" applyFont="1">
      <alignment horizontal="right"/>
      <protection locked="0"/>
    </xf>
    <xf numFmtId="49" fontId="27" fillId="0" borderId="0" xfId="0" applyFont="1" applyNumberFormat="1">
      <protection locked="0"/>
    </xf>
    <xf numFmtId="0" fontId="3" fillId="0" borderId="0" xfId="0" applyFont="1">
      <alignment horizontal="center" vertical="center" wrapText="1"/>
      <protection locked="0"/>
    </xf>
    <xf numFmtId="0" fontId="28" fillId="0" borderId="0" xfId="0" applyFont="1">
      <alignment horizontal="center" vertical="center" wrapText="1"/>
      <protection locked="0"/>
    </xf>
    <xf numFmtId="0" fontId="28" fillId="0" borderId="0" xfId="0" applyFont="1">
      <alignment horizontal="center" vertical="center"/>
      <protection locked="0"/>
    </xf>
    <xf numFmtId="0" fontId="28" fillId="0" borderId="0" xfId="0" applyFont="1">
      <alignment horizontal="center" vertical="center"/>
    </xf>
    <xf numFmtId="49" fontId="6" fillId="0" borderId="7" xfId="0" applyFont="1" applyBorder="1" applyNumberFormat="1">
      <alignment horizontal="center" vertical="center" wrapText="1"/>
      <protection locked="0"/>
    </xf>
    <xf numFmtId="0" fontId="6" fillId="0" borderId="7" xfId="0" applyFont="1" applyBorder="1">
      <alignment horizontal="center" vertical="center"/>
      <protection locked="0"/>
    </xf>
    <xf numFmtId="49" fontId="6" fillId="0" borderId="6" xfId="0" applyFont="1" applyBorder="1" applyNumberFormat="1">
      <alignment horizontal="center" vertical="center" wrapText="1"/>
      <protection locked="0"/>
    </xf>
    <xf numFmtId="0" fontId="6" fillId="0" borderId="6" xfId="0" applyFont="1" applyBorder="1">
      <alignment horizontal="center" vertical="center"/>
      <protection locked="0"/>
    </xf>
    <xf numFmtId="49" fontId="6" fillId="0" borderId="6" xfId="0" applyFont="1" applyBorder="1" applyNumberFormat="1">
      <alignment horizontal="center" vertical="center"/>
      <protection locked="0"/>
    </xf>
    <xf numFmtId="0" fontId="2" fillId="0" borderId="5" xfId="0" applyFont="1" applyBorder="1">
      <alignment horizontal="left" vertical="center" wrapText="1"/>
      <protection locked="0"/>
    </xf>
    <xf numFmtId="0" fontId="2" fillId="0" borderId="6" xfId="0" applyFont="1" applyBorder="1">
      <alignment horizontal="left" vertical="center" wrapText="1"/>
      <protection locked="0"/>
    </xf>
    <xf numFmtId="0" fontId="11" fillId="0" borderId="2" xfId="0" applyFont="1" applyBorder="1">
      <alignment horizontal="center" vertical="center"/>
      <protection locked="0"/>
    </xf>
    <xf numFmtId="0" fontId="11" fillId="0" borderId="8" xfId="0" applyFont="1" applyBorder="1">
      <alignment horizontal="center" vertical="center"/>
      <protection locked="0"/>
    </xf>
    <xf numFmtId="0" fontId="11" fillId="0" borderId="3" xfId="0" applyFont="1" applyBorder="1">
      <alignment horizontal="center" vertical="center"/>
      <protection locked="0"/>
    </xf>
    <xf numFmtId="0" fontId="29" fillId="0" borderId="0" xfId="0" applyFont="1" quotePrefix="1">
      <alignment horizontal="center" vertical="center" wrapText="1"/>
      <protection locked="0"/>
    </xf>
    <xf numFmtId="0" fontId="2" fillId="0" borderId="0" xfId="0" applyFont="1">
      <alignment horizontal="left" vertical="center"/>
    </xf>
    <xf numFmtId="0" fontId="2" fillId="0" borderId="0" xfId="0" applyFont="1">
      <alignment horizontal="right"/>
      <protection locked="0"/>
    </xf>
    <xf numFmtId="0" fontId="6" fillId="0" borderId="7" xfId="0" applyFont="1" applyBorder="1">
      <alignment horizontal="center" vertical="center" wrapText="1"/>
    </xf>
    <xf numFmtId="0" fontId="6" fillId="0" borderId="8" xfId="0" applyFont="1" applyBorder="1">
      <alignment horizontal="center" vertical="center" wrapText="1"/>
    </xf>
    <xf numFmtId="0" fontId="6" fillId="0" borderId="3" xfId="0" applyFont="1" applyBorder="1">
      <alignment horizontal="center" vertical="center" wrapText="1"/>
    </xf>
    <xf numFmtId="0" fontId="6" fillId="0" borderId="10" xfId="0" applyFont="1" applyBorder="1">
      <alignment horizontal="center" vertical="center" wrapText="1"/>
    </xf>
    <xf numFmtId="0" fontId="6" fillId="0" borderId="10" xfId="0" applyFont="1" applyBorder="1">
      <alignment horizontal="center" vertical="center" wrapText="1"/>
      <protection locked="0"/>
    </xf>
    <xf numFmtId="0" fontId="6" fillId="0" borderId="11" xfId="0" applyFont="1" applyBorder="1">
      <alignment horizontal="center" vertical="center" wrapText="1"/>
    </xf>
    <xf numFmtId="0" fontId="6" fillId="0" borderId="11" xfId="0" applyFont="1" applyBorder="1">
      <alignment horizontal="center" vertical="center"/>
      <protection locked="0"/>
    </xf>
    <xf numFmtId="0" fontId="6" fillId="0" borderId="11" xfId="0" applyFont="1" applyBorder="1">
      <alignment horizontal="center" vertical="center" wrapText="1"/>
      <protection locked="0"/>
    </xf>
    <xf numFmtId="0" fontId="6" fillId="0" borderId="6" xfId="0" applyFont="1" applyBorder="1">
      <alignment horizontal="center" vertical="center" wrapText="1"/>
    </xf>
    <xf numFmtId="0" fontId="6" fillId="0" borderId="6" xfId="0" applyFont="1" applyBorder="1">
      <alignment horizontal="center" vertical="center" wrapText="1"/>
      <protection locked="0"/>
    </xf>
    <xf numFmtId="0" fontId="2" fillId="0" borderId="5" xfId="0" applyFont="1" applyBorder="1">
      <alignment horizontal="left" vertical="center" wrapText="1"/>
    </xf>
    <xf numFmtId="0" fontId="2" fillId="0" borderId="6" xfId="0" applyFont="1" applyBorder="1">
      <alignment horizontal="left" vertical="center" wrapText="1"/>
    </xf>
    <xf numFmtId="0" fontId="2" fillId="0" borderId="6" xfId="0" applyFont="1" applyBorder="1">
      <alignment horizontal="right" vertical="center"/>
    </xf>
    <xf numFmtId="0" fontId="2" fillId="0" borderId="5" xfId="0" applyFont="1" applyBorder="1" quotePrefix="1">
      <alignment horizontal="left" vertical="center" wrapText="1" indent="1"/>
    </xf>
    <xf numFmtId="3" fontId="2" fillId="0" borderId="6" xfId="0" applyFont="1" applyBorder="1" applyNumberFormat="1">
      <alignment horizontal="right" vertical="center"/>
    </xf>
    <xf numFmtId="0" fontId="2" fillId="0" borderId="13" xfId="0" applyFont="1" applyBorder="1">
      <alignment horizontal="center" vertical="center"/>
    </xf>
    <xf numFmtId="0" fontId="2" fillId="0" borderId="11" xfId="0" applyFont="1" applyBorder="1">
      <alignment horizontal="left" vertical="center"/>
    </xf>
    <xf numFmtId="0" fontId="2" fillId="0" borderId="0" xfId="0" applyFont="1">
      <alignment vertical="top" wrapText="1"/>
      <protection locked="0"/>
    </xf>
    <xf numFmtId="0" fontId="3" fillId="0" borderId="0" xfId="0" applyFont="1">
      <alignment horizontal="center" vertical="center" wrapText="1"/>
    </xf>
    <xf numFmtId="0" fontId="21" fillId="0" borderId="0" xfId="0" applyFont="1">
      <alignment horizontal="center" vertical="center" wrapText="1"/>
    </xf>
    <xf numFmtId="0" fontId="21" fillId="0" borderId="0" xfId="0" applyFont="1">
      <alignment horizontal="center" vertical="center" wrapText="1"/>
      <protection locked="0"/>
    </xf>
    <xf numFmtId="0" fontId="2" fillId="0" borderId="0" xfId="0" applyFont="1" quotePrefix="1">
      <alignment horizontal="left" vertical="center" wrapText="1"/>
    </xf>
    <xf numFmtId="0" fontId="6" fillId="0" borderId="0" xfId="0" applyFont="1">
      <alignment wrapText="1"/>
    </xf>
    <xf numFmtId="0" fontId="2" fillId="0" borderId="0" xfId="0" applyFont="1">
      <alignment horizontal="right" wrapText="1"/>
      <protection locked="0"/>
    </xf>
    <xf numFmtId="0" fontId="6" fillId="0" borderId="7" xfId="0" applyFont="1" applyBorder="1">
      <alignment horizontal="center" vertical="center" wrapText="1"/>
      <protection locked="0"/>
    </xf>
    <xf numFmtId="3" fontId="6" fillId="0" borderId="5" xfId="0" applyFont="1" applyBorder="1" applyNumberFormat="1">
      <alignment horizontal="center" vertical="center"/>
    </xf>
    <xf numFmtId="0" fontId="2" fillId="0" borderId="5" xfId="0" applyFont="1" applyBorder="1" quotePrefix="1">
      <alignment horizontal="left" vertical="center" wrapText="1"/>
    </xf>
    <xf numFmtId="0" fontId="2" fillId="0" borderId="11" xfId="0" applyFont="1" applyBorder="1">
      <alignment horizontal="left" vertical="center"/>
      <protection locked="0"/>
    </xf>
    <xf numFmtId="0" fontId="2" fillId="0" borderId="0" xfId="0" applyFont="1">
      <alignment horizontal="left" vertical="center" wrapText="1"/>
    </xf>
    <xf numFmtId="0" fontId="11" fillId="0" borderId="0" xfId="0" applyFont="1">
      <alignment horizontal="right" wrapText="1"/>
    </xf>
    <xf numFmtId="0" fontId="6" fillId="0" borderId="12" xfId="0" applyFont="1" applyBorder="1">
      <alignment horizontal="center" vertical="center" wrapText="1"/>
    </xf>
    <xf numFmtId="0" fontId="2" fillId="0" borderId="1" xfId="0" applyFont="1" applyBorder="1" quotePrefix="1">
      <alignment horizontal="left" vertical="center" wrapText="1"/>
    </xf>
    <xf numFmtId="0" fontId="2" fillId="0" borderId="1" xfId="0" applyFont="1" applyBorder="1" quotePrefix="1">
      <alignment horizontal="left" vertical="center" wrapText="1"/>
      <protection locked="0"/>
    </xf>
    <xf numFmtId="0" fontId="2" fillId="0" borderId="1" xfId="0" applyFont="1" applyBorder="1">
      <alignment horizontal="center" vertical="center" wrapText="1"/>
      <protection locked="0"/>
    </xf>
    <xf numFmtId="0" fontId="3" fillId="0" borderId="0" xfId="0" applyFont="1" quotePrefix="1">
      <alignment horizontal="center" vertical="center" wrapText="1"/>
    </xf>
    <xf numFmtId="0" fontId="11" fillId="0" borderId="0" xfId="0" applyFont="1">
      <alignment horizontal="right" vertical="center" wrapText="1"/>
    </xf>
    <xf numFmtId="0" fontId="6" fillId="0" borderId="2" xfId="0" applyFont="1" applyBorder="1">
      <alignment horizontal="center" vertical="center" wrapText="1"/>
    </xf>
    <xf numFmtId="182" fontId="1" fillId="0" borderId="1" xfId="7" applyFont="1" applyBorder="1" applyNumberFormat="1">
      <alignment horizontal="right" vertical="center"/>
      <protection locked="0"/>
    </xf>
    <xf numFmtId="0" fontId="2" fillId="0" borderId="2" xfId="0" applyFont="1" applyBorder="1">
      <alignment horizontal="center" vertical="center" wrapText="1"/>
      <protection locked="0"/>
    </xf>
    <xf numFmtId="0" fontId="2" fillId="0" borderId="8" xfId="0" applyFont="1" applyBorder="1">
      <alignment horizontal="center" vertical="center" wrapText="1"/>
      <protection locked="0"/>
    </xf>
    <xf numFmtId="0" fontId="2" fillId="0" borderId="3" xfId="0" applyFont="1" applyBorder="1">
      <alignment horizontal="center" vertical="center" wrapText="1"/>
      <protection locked="0"/>
    </xf>
    <xf numFmtId="0" fontId="11" fillId="0" borderId="0" xfId="0" applyFont="1">
      <alignment horizontal="right" vertical="center"/>
      <protection locked="0"/>
    </xf>
    <xf numFmtId="0" fontId="11" fillId="0" borderId="1" xfId="0" applyFont="1" applyBorder="1">
      <alignment horizontal="center" vertical="center"/>
      <protection locked="0"/>
    </xf>
    <xf numFmtId="0" fontId="6" fillId="0" borderId="4" xfId="0" applyFont="1" applyBorder="1" quotePrefix="1">
      <alignment horizontal="center" vertical="center" wrapText="1"/>
      <protection locked="0"/>
    </xf>
    <xf numFmtId="0" fontId="6" fillId="0" borderId="4" xfId="0" applyFont="1" applyBorder="1" quotePrefix="1">
      <alignment horizontal="center" vertical="center" wrapText="1"/>
    </xf>
    <xf numFmtId="0" fontId="2" fillId="0" borderId="8" xfId="0" applyFont="1" applyBorder="1">
      <alignment horizontal="left" vertical="center" wrapText="1"/>
      <protection locked="0"/>
    </xf>
    <xf numFmtId="0" fontId="2" fillId="0" borderId="3" xfId="0" applyFont="1" applyBorder="1">
      <alignment horizontal="left" vertical="center" wrapText="1"/>
      <protection locked="0"/>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9F2D5-25CE-5FA2-0771-C2DF4AA4742A}" mc:Ignorable="x14ac xr xr2 xr3">
  <sheetPr>
    <outlinePr summaryRight="0" summaryBelow="0"/>
    <pageSetUpPr fitToPage="1"/>
  </sheetPr>
  <dimension ref="A1:D38"/>
  <sheetViews>
    <sheetView topLeftCell="A28" showZeros="0" workbookViewId="0" tabSelected="1"/>
  </sheetViews>
  <sheetFormatPr defaultColWidth="9.140625" customHeight="1" defaultRowHeight="12"/>
  <cols>
    <col min="1" max="1" width="31.8515625" customWidth="1"/>
    <col min="2" max="2" width="47.53125" customWidth="1"/>
    <col min="3" max="3" width="36.57421875" customWidth="1"/>
    <col min="4" max="4" width="33.8515625" customWidth="1"/>
  </cols>
  <sheetData>
    <row customHeight="1" ht="15">
      <c r="D1" s="8" t="s">
        <v>0</v>
      </c>
    </row>
    <row customHeight="1" ht="36">
      <c r="A2" s="9">
        <f>"2025"&amp;"年部门财务收支预算总表"</f>
      </c>
      <c r="B2" s="10"/>
      <c r="C2" s="10"/>
      <c r="D2" s="10"/>
    </row>
    <row customHeight="1" ht="18.75">
      <c r="A3" s="11">
        <f>"单位名称："&amp;"临沧市灌区工程建设管理中心"</f>
      </c>
      <c r="B3" s="12"/>
      <c r="C3" s="12"/>
      <c r="D3" s="8" t="s">
        <v>1</v>
      </c>
    </row>
    <row customHeight="1" ht="18.75">
      <c r="A4" s="13" t="s">
        <v>2</v>
      </c>
      <c r="B4" s="14"/>
      <c r="C4" s="13" t="s">
        <v>3</v>
      </c>
      <c r="D4" s="14"/>
    </row>
    <row customHeight="1" ht="18.75">
      <c r="A5" s="15" t="s">
        <v>4</v>
      </c>
      <c r="B5" s="16">
        <f>"2025"&amp;"年预算数"</f>
      </c>
      <c r="C5" s="15" t="s">
        <v>5</v>
      </c>
      <c r="D5" s="16">
        <f>"2025"&amp;"年预算数"</f>
      </c>
    </row>
    <row customHeight="1" ht="18.75">
      <c r="A6" s="17"/>
      <c r="B6" s="17"/>
      <c r="C6" s="17"/>
      <c r="D6" s="17"/>
    </row>
    <row customHeight="1" ht="18.75">
      <c r="A7" s="18" t="s">
        <v>6</v>
      </c>
      <c r="B7" s="19">
        <v>4267646.1</v>
      </c>
      <c r="C7" s="18" t="s">
        <v>7</v>
      </c>
      <c r="D7" s="19"/>
    </row>
    <row customHeight="1" ht="18.75">
      <c r="A8" s="18" t="s">
        <v>8</v>
      </c>
      <c r="B8" s="19"/>
      <c r="C8" s="18" t="s">
        <v>9</v>
      </c>
      <c r="D8" s="19"/>
    </row>
    <row customHeight="1" ht="18.75">
      <c r="A9" s="18" t="s">
        <v>10</v>
      </c>
      <c r="B9" s="19"/>
      <c r="C9" s="18" t="s">
        <v>11</v>
      </c>
      <c r="D9" s="19"/>
    </row>
    <row customHeight="1" ht="18.75">
      <c r="A10" s="18" t="s">
        <v>12</v>
      </c>
      <c r="B10" s="19"/>
      <c r="C10" s="18" t="s">
        <v>13</v>
      </c>
      <c r="D10" s="19"/>
    </row>
    <row customHeight="1" ht="18.75">
      <c r="A11" s="20" t="s">
        <v>14</v>
      </c>
      <c r="B11" s="19"/>
      <c r="C11" s="21" t="s">
        <v>15</v>
      </c>
      <c r="D11" s="19"/>
    </row>
    <row customHeight="1" ht="18.75">
      <c r="A12" s="22" t="s">
        <v>16</v>
      </c>
      <c r="B12" s="19"/>
      <c r="C12" s="23" t="s">
        <v>17</v>
      </c>
      <c r="D12" s="19"/>
    </row>
    <row customHeight="1" ht="18.75">
      <c r="A13" s="22" t="s">
        <v>18</v>
      </c>
      <c r="B13" s="19"/>
      <c r="C13" s="23" t="s">
        <v>19</v>
      </c>
      <c r="D13" s="19"/>
    </row>
    <row customHeight="1" ht="18.75">
      <c r="A14" s="22" t="s">
        <v>20</v>
      </c>
      <c r="B14" s="19"/>
      <c r="C14" s="23" t="s">
        <v>21</v>
      </c>
      <c r="D14" s="19">
        <v>412609</v>
      </c>
    </row>
    <row customHeight="1" ht="18.75">
      <c r="A15" s="22" t="s">
        <v>22</v>
      </c>
      <c r="B15" s="19"/>
      <c r="C15" s="23" t="s">
        <v>23</v>
      </c>
      <c r="D15" s="19">
        <v>260472.61</v>
      </c>
    </row>
    <row customHeight="1" ht="18.75">
      <c r="A16" s="22" t="s">
        <v>24</v>
      </c>
      <c r="B16" s="19"/>
      <c r="C16" s="22" t="s">
        <v>25</v>
      </c>
      <c r="D16" s="19"/>
    </row>
    <row customHeight="1" ht="18.75">
      <c r="A17" s="22" t="s">
        <v>26</v>
      </c>
      <c r="B17" s="19"/>
      <c r="C17" s="22" t="s">
        <v>27</v>
      </c>
      <c r="D17" s="19"/>
    </row>
    <row customHeight="1" ht="18.75">
      <c r="A18" s="24" t="s">
        <v>26</v>
      </c>
      <c r="B18" s="19"/>
      <c r="C18" s="23" t="s">
        <v>28</v>
      </c>
      <c r="D18" s="19">
        <v>3313492.33</v>
      </c>
    </row>
    <row customHeight="1" ht="18.75">
      <c r="A19" s="24" t="s">
        <v>26</v>
      </c>
      <c r="B19" s="19"/>
      <c r="C19" s="23" t="s">
        <v>29</v>
      </c>
      <c r="D19" s="19"/>
    </row>
    <row customHeight="1" ht="18.75">
      <c r="A20" s="24" t="s">
        <v>26</v>
      </c>
      <c r="B20" s="19"/>
      <c r="C20" s="23" t="s">
        <v>30</v>
      </c>
      <c r="D20" s="19"/>
    </row>
    <row customHeight="1" ht="18.75">
      <c r="A21" s="24" t="s">
        <v>26</v>
      </c>
      <c r="B21" s="19"/>
      <c r="C21" s="23" t="s">
        <v>31</v>
      </c>
      <c r="D21" s="19"/>
    </row>
    <row customHeight="1" ht="18.75">
      <c r="A22" s="24" t="s">
        <v>26</v>
      </c>
      <c r="B22" s="19"/>
      <c r="C22" s="23" t="s">
        <v>32</v>
      </c>
      <c r="D22" s="19"/>
    </row>
    <row customHeight="1" ht="18.75">
      <c r="A23" s="24" t="s">
        <v>26</v>
      </c>
      <c r="B23" s="19"/>
      <c r="C23" s="23" t="s">
        <v>33</v>
      </c>
      <c r="D23" s="19"/>
    </row>
    <row customHeight="1" ht="18.75">
      <c r="A24" s="24" t="s">
        <v>26</v>
      </c>
      <c r="B24" s="19"/>
      <c r="C24" s="23" t="s">
        <v>34</v>
      </c>
      <c r="D24" s="19"/>
    </row>
    <row customHeight="1" ht="18.75">
      <c r="A25" s="24" t="s">
        <v>26</v>
      </c>
      <c r="B25" s="19"/>
      <c r="C25" s="23" t="s">
        <v>35</v>
      </c>
      <c r="D25" s="19">
        <v>281072.16</v>
      </c>
    </row>
    <row customHeight="1" ht="18.75">
      <c r="A26" s="24" t="s">
        <v>26</v>
      </c>
      <c r="B26" s="19"/>
      <c r="C26" s="23" t="s">
        <v>36</v>
      </c>
      <c r="D26" s="19"/>
    </row>
    <row customHeight="1" ht="18.75">
      <c r="A27" s="24" t="s">
        <v>26</v>
      </c>
      <c r="B27" s="19"/>
      <c r="C27" s="23" t="s">
        <v>37</v>
      </c>
      <c r="D27" s="19"/>
    </row>
    <row customHeight="1" ht="18.75">
      <c r="A28" s="24" t="s">
        <v>26</v>
      </c>
      <c r="B28" s="19"/>
      <c r="C28" s="23" t="s">
        <v>38</v>
      </c>
      <c r="D28" s="19"/>
    </row>
    <row customHeight="1" ht="18.75">
      <c r="A29" s="24" t="s">
        <v>26</v>
      </c>
      <c r="B29" s="19"/>
      <c r="C29" s="23" t="s">
        <v>39</v>
      </c>
      <c r="D29" s="19"/>
    </row>
    <row customHeight="1" ht="18.75">
      <c r="A30" s="25" t="s">
        <v>26</v>
      </c>
      <c r="B30" s="19"/>
      <c r="C30" s="22" t="s">
        <v>40</v>
      </c>
      <c r="D30" s="19"/>
    </row>
    <row customHeight="1" ht="18.75">
      <c r="A31" s="25" t="s">
        <v>26</v>
      </c>
      <c r="B31" s="19"/>
      <c r="C31" s="22" t="s">
        <v>41</v>
      </c>
      <c r="D31" s="19"/>
    </row>
    <row customHeight="1" ht="18.75">
      <c r="A32" s="25" t="s">
        <v>26</v>
      </c>
      <c r="B32" s="19"/>
      <c r="C32" s="22" t="s">
        <v>42</v>
      </c>
      <c r="D32" s="19"/>
    </row>
    <row customHeight="1" ht="18.75">
      <c r="A33" s="25"/>
      <c r="B33" s="19"/>
      <c r="C33" s="22" t="s">
        <v>43</v>
      </c>
      <c r="D33" s="26"/>
    </row>
    <row customHeight="1" ht="18.75">
      <c r="A34" s="27" t="s">
        <v>44</v>
      </c>
      <c r="B34" s="28">
        <f>SUM(B7:B11)</f>
        <v>0</v>
      </c>
      <c r="C34" s="29" t="s">
        <v>45</v>
      </c>
      <c r="D34" s="28">
        <v>4267646.1</v>
      </c>
    </row>
    <row customHeight="1" ht="18.75">
      <c r="A35" s="30" t="s">
        <v>46</v>
      </c>
      <c r="B35" s="19"/>
      <c r="C35" s="18" t="s">
        <v>47</v>
      </c>
      <c r="D35" s="19"/>
    </row>
    <row customHeight="1" ht="18.75">
      <c r="A36" s="30" t="s">
        <v>48</v>
      </c>
      <c r="B36" s="19"/>
      <c r="C36" s="18" t="s">
        <v>48</v>
      </c>
      <c r="D36" s="19"/>
    </row>
    <row customHeight="1" ht="18.75">
      <c r="A37" s="30" t="s">
        <v>49</v>
      </c>
      <c r="B37" s="19" t="e">
        <f>B35-B36</f>
        <v>#VALUE!</v>
      </c>
      <c r="C37" s="18" t="s">
        <v>50</v>
      </c>
      <c r="D37" s="19"/>
    </row>
    <row customHeight="1" ht="18.75">
      <c r="A38" s="31" t="s">
        <v>51</v>
      </c>
      <c r="B38" s="28" t="e">
        <f t="shared" si="0" ref="B38:D38">B34+B35</f>
        <v>#VALUE!</v>
      </c>
      <c r="C38" s="29" t="s">
        <v>52</v>
      </c>
      <c r="D38" s="28" t="e">
        <f t="shared" si="0"/>
        <v>#VALUE!</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pageOrder="downThenOver" orientation="landscape"/>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16479-76B6-47FC-F19C-3B35685011B1}" mc:Ignorable="x14ac xr xr2 xr3">
  <sheetPr>
    <outlinePr summaryRight="0" summaryBelow="0"/>
    <pageSetUpPr fitToPage="1"/>
  </sheetPr>
  <dimension ref="A1:S9"/>
  <sheetViews>
    <sheetView topLeftCell="A1" showZeros="0" workbookViewId="0" tabSelected="1"/>
  </sheetViews>
  <sheetFormatPr defaultColWidth="9.140625" customHeight="1" defaultRowHeight="14.25"/>
  <cols>
    <col min="1" max="1" width="21.140625" customWidth="1"/>
    <col min="2" max="2" width="35.28125" customWidth="1"/>
    <col min="3" max="8" width="20.421875" customWidth="1"/>
    <col min="9" max="11" width="20.57421875" customWidth="1"/>
    <col min="12" max="12" width="20.421875" customWidth="1"/>
    <col min="13" max="13" width="20.57421875" customWidth="1"/>
    <col min="14" max="19" width="20.421875" customWidth="1"/>
  </cols>
  <sheetData>
    <row customHeight="1" ht="15">
      <c r="J1" s="32"/>
      <c r="O1" s="33"/>
      <c r="P1" s="33"/>
      <c r="Q1" s="33"/>
      <c r="R1" s="33"/>
      <c r="S1" s="34" t="s">
        <v>53</v>
      </c>
    </row>
    <row customHeight="1" ht="57.75">
      <c r="A2" s="35">
        <f>"2025"&amp;"年部门收入预算表"</f>
      </c>
      <c r="B2" s="36"/>
      <c r="C2" s="36"/>
      <c r="D2" s="36"/>
      <c r="E2" s="36"/>
      <c r="F2" s="36"/>
      <c r="G2" s="36"/>
      <c r="H2" s="36"/>
      <c r="I2" s="36"/>
      <c r="J2" s="36"/>
      <c r="K2" s="36"/>
      <c r="L2" s="36"/>
      <c r="M2" s="36"/>
      <c r="N2" s="36"/>
      <c r="O2" s="37"/>
      <c r="P2" s="37"/>
      <c r="Q2" s="37"/>
      <c r="R2" s="37"/>
      <c r="S2" s="37"/>
    </row>
    <row customHeight="1" ht="18.75">
      <c r="A3" s="11">
        <f>"单位名称："&amp;"临沧市灌区工程建设管理中心"</f>
      </c>
      <c r="B3" s="38"/>
      <c r="C3" s="38"/>
      <c r="D3" s="38"/>
      <c r="E3" s="38"/>
      <c r="F3" s="38"/>
      <c r="G3" s="38"/>
      <c r="H3" s="38"/>
      <c r="I3" s="38"/>
      <c r="J3" s="39"/>
      <c r="K3" s="38"/>
      <c r="L3" s="38"/>
      <c r="M3" s="38"/>
      <c r="N3" s="38"/>
      <c r="O3" s="39"/>
      <c r="P3" s="39"/>
      <c r="Q3" s="39"/>
      <c r="R3" s="39"/>
      <c r="S3" s="34" t="s">
        <v>1</v>
      </c>
    </row>
    <row customHeight="1" ht="18.75">
      <c r="A4" s="40" t="s">
        <v>54</v>
      </c>
      <c r="B4" s="41" t="s">
        <v>55</v>
      </c>
      <c r="C4" s="41" t="s">
        <v>56</v>
      </c>
      <c r="D4" s="42" t="s">
        <v>57</v>
      </c>
      <c r="E4" s="43"/>
      <c r="F4" s="43"/>
      <c r="G4" s="43"/>
      <c r="H4" s="43"/>
      <c r="I4" s="43"/>
      <c r="J4" s="44"/>
      <c r="K4" s="43"/>
      <c r="L4" s="43"/>
      <c r="M4" s="43"/>
      <c r="N4" s="45"/>
      <c r="O4" s="42" t="s">
        <v>46</v>
      </c>
      <c r="P4" s="42"/>
      <c r="Q4" s="42"/>
      <c r="R4" s="42"/>
      <c r="S4" s="46"/>
    </row>
    <row customHeight="1" ht="18.75">
      <c r="A5" s="47"/>
      <c r="B5" s="48"/>
      <c r="C5" s="48"/>
      <c r="D5" s="49" t="s">
        <v>58</v>
      </c>
      <c r="E5" s="49" t="s">
        <v>59</v>
      </c>
      <c r="F5" s="49" t="s">
        <v>60</v>
      </c>
      <c r="G5" s="49" t="s">
        <v>61</v>
      </c>
      <c r="H5" s="49" t="s">
        <v>62</v>
      </c>
      <c r="I5" s="50" t="s">
        <v>63</v>
      </c>
      <c r="J5" s="50"/>
      <c r="K5" s="50"/>
      <c r="L5" s="50"/>
      <c r="M5" s="50"/>
      <c r="N5" s="51"/>
      <c r="O5" s="49" t="s">
        <v>58</v>
      </c>
      <c r="P5" s="49" t="s">
        <v>59</v>
      </c>
      <c r="Q5" s="49" t="s">
        <v>60</v>
      </c>
      <c r="R5" s="49" t="s">
        <v>61</v>
      </c>
      <c r="S5" s="49" t="s">
        <v>64</v>
      </c>
    </row>
    <row customHeight="1" ht="18.75">
      <c r="A6" s="52"/>
      <c r="B6" s="53"/>
      <c r="C6" s="53"/>
      <c r="D6" s="51"/>
      <c r="E6" s="51"/>
      <c r="F6" s="51"/>
      <c r="G6" s="51"/>
      <c r="H6" s="51"/>
      <c r="I6" s="53" t="s">
        <v>58</v>
      </c>
      <c r="J6" s="53" t="s">
        <v>65</v>
      </c>
      <c r="K6" s="53" t="s">
        <v>66</v>
      </c>
      <c r="L6" s="53" t="s">
        <v>67</v>
      </c>
      <c r="M6" s="53" t="s">
        <v>68</v>
      </c>
      <c r="N6" s="53" t="s">
        <v>69</v>
      </c>
      <c r="O6" s="54"/>
      <c r="P6" s="54"/>
      <c r="Q6" s="54"/>
      <c r="R6" s="54"/>
      <c r="S6" s="51"/>
    </row>
    <row customHeight="1" ht="18.75">
      <c r="A7" s="55">
        <v>1</v>
      </c>
      <c r="B7" s="55">
        <v>2</v>
      </c>
      <c r="C7" s="55">
        <v>3</v>
      </c>
      <c r="D7" s="55">
        <v>4</v>
      </c>
      <c r="E7" s="55">
        <v>5</v>
      </c>
      <c r="F7" s="55">
        <v>6</v>
      </c>
      <c r="G7" s="55">
        <v>7</v>
      </c>
      <c r="H7" s="55">
        <v>8</v>
      </c>
      <c r="I7" s="55">
        <v>9</v>
      </c>
      <c r="J7" s="55">
        <v>10</v>
      </c>
      <c r="K7" s="55">
        <v>11</v>
      </c>
      <c r="L7" s="55">
        <v>12</v>
      </c>
      <c r="M7" s="55">
        <v>13</v>
      </c>
      <c r="N7" s="55">
        <v>14</v>
      </c>
      <c r="O7" s="55">
        <v>15</v>
      </c>
      <c r="P7" s="55">
        <v>16</v>
      </c>
      <c r="Q7" s="55">
        <v>17</v>
      </c>
      <c r="R7" s="55">
        <v>18</v>
      </c>
      <c r="S7" s="55">
        <v>19</v>
      </c>
    </row>
    <row customHeight="1" ht="18.75">
      <c r="A8" s="56" t="s">
        <v>70</v>
      </c>
      <c r="B8" s="57" t="s">
        <v>71</v>
      </c>
      <c r="C8" s="19">
        <v>4267646.1</v>
      </c>
      <c r="D8" s="19">
        <v>4267646.1</v>
      </c>
      <c r="E8" s="19">
        <v>4267646.1</v>
      </c>
      <c r="F8" s="19"/>
      <c r="G8" s="19"/>
      <c r="H8" s="19"/>
      <c r="I8" s="19"/>
      <c r="J8" s="19"/>
      <c r="K8" s="19"/>
      <c r="L8" s="19"/>
      <c r="M8" s="19"/>
      <c r="N8" s="19"/>
      <c r="O8" s="19"/>
      <c r="P8" s="19"/>
      <c r="Q8" s="19"/>
      <c r="R8" s="19"/>
      <c r="S8" s="19"/>
    </row>
    <row customHeight="1" ht="18.75">
      <c r="A9" s="58" t="s">
        <v>56</v>
      </c>
      <c r="B9" s="59"/>
      <c r="C9" s="19">
        <v>4267646.1</v>
      </c>
      <c r="D9" s="19">
        <v>4267646.1</v>
      </c>
      <c r="E9" s="19">
        <v>4267646.1</v>
      </c>
      <c r="F9" s="19"/>
      <c r="G9" s="19"/>
      <c r="H9" s="19"/>
      <c r="I9" s="19"/>
      <c r="J9" s="19"/>
      <c r="K9" s="19"/>
      <c r="L9" s="19"/>
      <c r="M9" s="19"/>
      <c r="N9" s="19"/>
      <c r="O9" s="19"/>
      <c r="P9" s="19"/>
      <c r="Q9" s="19"/>
      <c r="R9" s="19"/>
      <c r="S9" s="19"/>
    </row>
  </sheetData>
  <mergeCells count="19">
    <mergeCell ref="P5:P6"/>
    <mergeCell ref="Q5:Q6"/>
    <mergeCell ref="R5:R6"/>
    <mergeCell ref="S5:S6"/>
    <mergeCell ref="A2:S2"/>
    <mergeCell ref="A3:D3"/>
    <mergeCell ref="D4:N4"/>
    <mergeCell ref="O4:S4"/>
    <mergeCell ref="A4:A6"/>
    <mergeCell ref="B4:B6"/>
    <mergeCell ref="C4:C6"/>
    <mergeCell ref="D5:D6"/>
    <mergeCell ref="E5:E6"/>
    <mergeCell ref="F5:F6"/>
    <mergeCell ref="G5:G6"/>
    <mergeCell ref="H5:H6"/>
    <mergeCell ref="I5:N5"/>
    <mergeCell ref="O5:O6"/>
    <mergeCell ref="A9:B9"/>
  </mergeCells>
  <printOptions horizontalCentered="1"/>
  <pageMargins left="0.39" right="0.39" top="0.51" bottom="0.51" header="0.31" footer="0.31"/>
  <pageSetup paperSize="9" scale="56" pageOrder="downThenOver" orientation="landscape"/>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3216E-6B67-D8C4-D5EB-96E3858811B9}" mc:Ignorable="x14ac xr xr2 xr3">
  <sheetPr>
    <outlinePr summaryRight="0" summaryBelow="0"/>
    <pageSetUpPr fitToPage="1"/>
  </sheetPr>
  <dimension ref="A1:O23"/>
  <sheetViews>
    <sheetView topLeftCell="A1" showZeros="0" workbookViewId="0" tabSelected="1"/>
  </sheetViews>
  <sheetFormatPr defaultColWidth="9.140625" customHeight="1" defaultRowHeight="14.25"/>
  <cols>
    <col min="1" max="1" width="14.28125" customWidth="1"/>
    <col min="2" max="2" width="37.7109375" customWidth="1"/>
    <col min="3" max="6" width="19.140625" customWidth="1"/>
    <col min="7" max="8" width="19.00390625" customWidth="1"/>
    <col min="9" max="9" width="18.8515625" customWidth="1"/>
    <col min="10" max="11" width="19.00390625" customWidth="1"/>
    <col min="12" max="14" width="18.8515625" customWidth="1"/>
    <col min="15" max="15" width="19.00390625" customWidth="1"/>
  </cols>
  <sheetData>
    <row customHeight="1" ht="15">
      <c r="A1" s="60"/>
      <c r="B1" s="60"/>
      <c r="C1" s="60"/>
      <c r="D1" s="61"/>
      <c r="E1" s="60"/>
      <c r="F1" s="60"/>
      <c r="G1" s="60"/>
      <c r="H1" s="61"/>
      <c r="I1" s="60"/>
      <c r="J1" s="61"/>
      <c r="K1" s="60"/>
      <c r="L1" s="60"/>
      <c r="M1" s="60"/>
      <c r="N1" s="60"/>
      <c r="O1" s="8" t="s">
        <v>72</v>
      </c>
    </row>
    <row customHeight="1" ht="42">
      <c r="A2" s="62">
        <f>"2025"&amp;"年部门支出预算表"</f>
      </c>
      <c r="B2" s="63"/>
      <c r="C2" s="63"/>
      <c r="D2" s="63"/>
      <c r="E2" s="63"/>
      <c r="F2" s="63"/>
      <c r="G2" s="63"/>
      <c r="H2" s="63"/>
      <c r="I2" s="63"/>
      <c r="J2" s="63"/>
      <c r="K2" s="63"/>
      <c r="L2" s="63"/>
      <c r="M2" s="63"/>
      <c r="N2" s="63"/>
      <c r="O2" s="63"/>
    </row>
    <row customHeight="1" ht="18.75">
      <c r="A3" s="64">
        <f>"单位名称："&amp;"临沧市灌区工程建设管理中心"</f>
      </c>
      <c r="B3" s="65"/>
      <c r="C3" s="66"/>
      <c r="D3" s="67"/>
      <c r="E3" s="66"/>
      <c r="F3" s="66"/>
      <c r="G3" s="66"/>
      <c r="H3" s="67"/>
      <c r="I3" s="66"/>
      <c r="J3" s="67"/>
      <c r="K3" s="66"/>
      <c r="L3" s="66"/>
      <c r="M3" s="68"/>
      <c r="N3" s="68"/>
      <c r="O3" s="8" t="s">
        <v>1</v>
      </c>
    </row>
    <row customHeight="1" ht="18.75">
      <c r="A4" s="69" t="s">
        <v>73</v>
      </c>
      <c r="B4" s="69" t="s">
        <v>74</v>
      </c>
      <c r="C4" s="69" t="s">
        <v>56</v>
      </c>
      <c r="D4" s="13" t="s">
        <v>59</v>
      </c>
      <c r="E4" s="70" t="s">
        <v>75</v>
      </c>
      <c r="F4" s="71" t="s">
        <v>76</v>
      </c>
      <c r="G4" s="69" t="s">
        <v>60</v>
      </c>
      <c r="H4" s="69" t="s">
        <v>61</v>
      </c>
      <c r="I4" s="69" t="s">
        <v>77</v>
      </c>
      <c r="J4" s="13" t="s">
        <v>78</v>
      </c>
      <c r="K4" s="72"/>
      <c r="L4" s="72"/>
      <c r="M4" s="72"/>
      <c r="N4" s="72"/>
      <c r="O4" s="14"/>
    </row>
    <row customHeight="1" ht="30">
      <c r="A5" s="73"/>
      <c r="B5" s="73"/>
      <c r="C5" s="73"/>
      <c r="D5" s="74" t="s">
        <v>58</v>
      </c>
      <c r="E5" s="75" t="s">
        <v>75</v>
      </c>
      <c r="F5" s="75" t="s">
        <v>76</v>
      </c>
      <c r="G5" s="73"/>
      <c r="H5" s="73"/>
      <c r="I5" s="73"/>
      <c r="J5" s="74" t="s">
        <v>58</v>
      </c>
      <c r="K5" s="76" t="s">
        <v>79</v>
      </c>
      <c r="L5" s="76" t="s">
        <v>80</v>
      </c>
      <c r="M5" s="76" t="s">
        <v>81</v>
      </c>
      <c r="N5" s="76" t="s">
        <v>82</v>
      </c>
      <c r="O5" s="76" t="s">
        <v>83</v>
      </c>
    </row>
    <row customHeight="1" ht="18.75">
      <c r="A6" s="77">
        <v>1</v>
      </c>
      <c r="B6" s="77">
        <v>2</v>
      </c>
      <c r="C6" s="74">
        <v>3</v>
      </c>
      <c r="D6" s="74">
        <v>4</v>
      </c>
      <c r="E6" s="74">
        <v>5</v>
      </c>
      <c r="F6" s="74">
        <v>6</v>
      </c>
      <c r="G6" s="74">
        <v>7</v>
      </c>
      <c r="H6" s="74">
        <v>8</v>
      </c>
      <c r="I6" s="74">
        <v>9</v>
      </c>
      <c r="J6" s="74">
        <v>10</v>
      </c>
      <c r="K6" s="74">
        <v>11</v>
      </c>
      <c r="L6" s="74">
        <v>12</v>
      </c>
      <c r="M6" s="74">
        <v>13</v>
      </c>
      <c r="N6" s="74">
        <v>14</v>
      </c>
      <c r="O6" s="74">
        <v>15</v>
      </c>
    </row>
    <row customHeight="1" ht="18.75">
      <c r="A7" s="18" t="s">
        <v>84</v>
      </c>
      <c r="B7" s="78" t="s">
        <v>85</v>
      </c>
      <c r="C7" s="19">
        <v>412609</v>
      </c>
      <c r="D7" s="19">
        <v>412609</v>
      </c>
      <c r="E7" s="19">
        <v>412609</v>
      </c>
      <c r="F7" s="19"/>
      <c r="G7" s="19"/>
      <c r="H7" s="19"/>
      <c r="I7" s="19"/>
      <c r="J7" s="19"/>
      <c r="K7" s="19"/>
      <c r="L7" s="19"/>
      <c r="M7" s="19"/>
      <c r="N7" s="19"/>
      <c r="O7" s="19"/>
    </row>
    <row customHeight="1" ht="18.75">
      <c r="A8" s="79" t="s">
        <v>86</v>
      </c>
      <c r="B8" s="80" t="s">
        <v>87</v>
      </c>
      <c r="C8" s="19">
        <v>412609</v>
      </c>
      <c r="D8" s="19">
        <v>412609</v>
      </c>
      <c r="E8" s="19">
        <v>412609</v>
      </c>
      <c r="F8" s="19"/>
      <c r="G8" s="19"/>
      <c r="H8" s="19"/>
      <c r="I8" s="19"/>
      <c r="J8" s="19"/>
      <c r="K8" s="19"/>
      <c r="L8" s="19"/>
      <c r="M8" s="19"/>
      <c r="N8" s="19"/>
      <c r="O8" s="19"/>
    </row>
    <row customHeight="1" ht="18.75">
      <c r="A9" s="81" t="s">
        <v>88</v>
      </c>
      <c r="B9" s="82" t="s">
        <v>89</v>
      </c>
      <c r="C9" s="19">
        <v>22549.8</v>
      </c>
      <c r="D9" s="19">
        <v>22549.8</v>
      </c>
      <c r="E9" s="19">
        <v>22549.8</v>
      </c>
      <c r="F9" s="19"/>
      <c r="G9" s="19"/>
      <c r="H9" s="19"/>
      <c r="I9" s="19"/>
      <c r="J9" s="19"/>
      <c r="K9" s="19"/>
      <c r="L9" s="19"/>
      <c r="M9" s="19"/>
      <c r="N9" s="19"/>
      <c r="O9" s="19"/>
    </row>
    <row customHeight="1" ht="18.75">
      <c r="A10" s="81" t="s">
        <v>90</v>
      </c>
      <c r="B10" s="82" t="s">
        <v>91</v>
      </c>
      <c r="C10" s="19">
        <v>390059.2</v>
      </c>
      <c r="D10" s="19">
        <v>390059.2</v>
      </c>
      <c r="E10" s="19">
        <v>390059.2</v>
      </c>
      <c r="F10" s="19"/>
      <c r="G10" s="19"/>
      <c r="H10" s="19"/>
      <c r="I10" s="19"/>
      <c r="J10" s="19"/>
      <c r="K10" s="19"/>
      <c r="L10" s="19"/>
      <c r="M10" s="19"/>
      <c r="N10" s="19"/>
      <c r="O10" s="19"/>
    </row>
    <row customHeight="1" ht="18.75">
      <c r="A11" s="18" t="s">
        <v>92</v>
      </c>
      <c r="B11" s="78" t="s">
        <v>93</v>
      </c>
      <c r="C11" s="19">
        <v>260472.61</v>
      </c>
      <c r="D11" s="19">
        <v>260472.61</v>
      </c>
      <c r="E11" s="19">
        <v>260472.61</v>
      </c>
      <c r="F11" s="19"/>
      <c r="G11" s="19"/>
      <c r="H11" s="19"/>
      <c r="I11" s="19"/>
      <c r="J11" s="19"/>
      <c r="K11" s="19"/>
      <c r="L11" s="19"/>
      <c r="M11" s="19"/>
      <c r="N11" s="19"/>
      <c r="O11" s="19"/>
    </row>
    <row customHeight="1" ht="18.75">
      <c r="A12" s="79" t="s">
        <v>94</v>
      </c>
      <c r="B12" s="80" t="s">
        <v>95</v>
      </c>
      <c r="C12" s="19">
        <v>260472.61</v>
      </c>
      <c r="D12" s="19">
        <v>260472.61</v>
      </c>
      <c r="E12" s="19">
        <v>260472.61</v>
      </c>
      <c r="F12" s="19"/>
      <c r="G12" s="19"/>
      <c r="H12" s="19"/>
      <c r="I12" s="19"/>
      <c r="J12" s="19"/>
      <c r="K12" s="19"/>
      <c r="L12" s="19"/>
      <c r="M12" s="19"/>
      <c r="N12" s="19"/>
      <c r="O12" s="19"/>
    </row>
    <row customHeight="1" ht="18.75">
      <c r="A13" s="81" t="s">
        <v>96</v>
      </c>
      <c r="B13" s="82" t="s">
        <v>97</v>
      </c>
      <c r="C13" s="19">
        <v>173088.77</v>
      </c>
      <c r="D13" s="19">
        <v>173088.77</v>
      </c>
      <c r="E13" s="19">
        <v>173088.77</v>
      </c>
      <c r="F13" s="19"/>
      <c r="G13" s="19"/>
      <c r="H13" s="19"/>
      <c r="I13" s="19"/>
      <c r="J13" s="19"/>
      <c r="K13" s="19"/>
      <c r="L13" s="19"/>
      <c r="M13" s="19"/>
      <c r="N13" s="19"/>
      <c r="O13" s="19"/>
    </row>
    <row customHeight="1" ht="18.75">
      <c r="A14" s="81" t="s">
        <v>98</v>
      </c>
      <c r="B14" s="82" t="s">
        <v>99</v>
      </c>
      <c r="C14" s="19">
        <v>75116.1</v>
      </c>
      <c r="D14" s="19">
        <v>75116.1</v>
      </c>
      <c r="E14" s="19">
        <v>75116.1</v>
      </c>
      <c r="F14" s="19"/>
      <c r="G14" s="19"/>
      <c r="H14" s="19"/>
      <c r="I14" s="19"/>
      <c r="J14" s="19"/>
      <c r="K14" s="19"/>
      <c r="L14" s="19"/>
      <c r="M14" s="19"/>
      <c r="N14" s="19"/>
      <c r="O14" s="19"/>
    </row>
    <row customHeight="1" ht="18.75">
      <c r="A15" s="81" t="s">
        <v>100</v>
      </c>
      <c r="B15" s="82" t="s">
        <v>101</v>
      </c>
      <c r="C15" s="19">
        <v>12267.74</v>
      </c>
      <c r="D15" s="19">
        <v>12267.74</v>
      </c>
      <c r="E15" s="19">
        <v>12267.74</v>
      </c>
      <c r="F15" s="19"/>
      <c r="G15" s="19"/>
      <c r="H15" s="19"/>
      <c r="I15" s="19"/>
      <c r="J15" s="19"/>
      <c r="K15" s="19"/>
      <c r="L15" s="19"/>
      <c r="M15" s="19"/>
      <c r="N15" s="19"/>
      <c r="O15" s="19"/>
    </row>
    <row customHeight="1" ht="18.75">
      <c r="A16" s="18" t="s">
        <v>102</v>
      </c>
      <c r="B16" s="78" t="s">
        <v>103</v>
      </c>
      <c r="C16" s="19">
        <v>3313492.33</v>
      </c>
      <c r="D16" s="19">
        <v>3313492.33</v>
      </c>
      <c r="E16" s="19">
        <v>3013492.33</v>
      </c>
      <c r="F16" s="19">
        <v>300000</v>
      </c>
      <c r="G16" s="19"/>
      <c r="H16" s="19"/>
      <c r="I16" s="19"/>
      <c r="J16" s="19"/>
      <c r="K16" s="19"/>
      <c r="L16" s="19"/>
      <c r="M16" s="19"/>
      <c r="N16" s="19"/>
      <c r="O16" s="19"/>
    </row>
    <row customHeight="1" ht="18.75">
      <c r="A17" s="79" t="s">
        <v>104</v>
      </c>
      <c r="B17" s="80" t="s">
        <v>105</v>
      </c>
      <c r="C17" s="19">
        <v>3313492.33</v>
      </c>
      <c r="D17" s="19">
        <v>3313492.33</v>
      </c>
      <c r="E17" s="19">
        <v>3013492.33</v>
      </c>
      <c r="F17" s="19">
        <v>300000</v>
      </c>
      <c r="G17" s="19"/>
      <c r="H17" s="19"/>
      <c r="I17" s="19"/>
      <c r="J17" s="19"/>
      <c r="K17" s="19"/>
      <c r="L17" s="19"/>
      <c r="M17" s="19"/>
      <c r="N17" s="19"/>
      <c r="O17" s="19"/>
    </row>
    <row customHeight="1" ht="18.75">
      <c r="A18" s="81" t="s">
        <v>106</v>
      </c>
      <c r="B18" s="82" t="s">
        <v>107</v>
      </c>
      <c r="C18" s="19">
        <v>3013492.33</v>
      </c>
      <c r="D18" s="19">
        <v>3013492.33</v>
      </c>
      <c r="E18" s="19">
        <v>3013492.33</v>
      </c>
      <c r="F18" s="19"/>
      <c r="G18" s="19"/>
      <c r="H18" s="19"/>
      <c r="I18" s="19"/>
      <c r="J18" s="19"/>
      <c r="K18" s="19"/>
      <c r="L18" s="19"/>
      <c r="M18" s="19"/>
      <c r="N18" s="19"/>
      <c r="O18" s="19"/>
    </row>
    <row customHeight="1" ht="18.75">
      <c r="A19" s="81" t="s">
        <v>108</v>
      </c>
      <c r="B19" s="82" t="s">
        <v>109</v>
      </c>
      <c r="C19" s="19">
        <v>300000</v>
      </c>
      <c r="D19" s="19">
        <v>300000</v>
      </c>
      <c r="E19" s="19"/>
      <c r="F19" s="19">
        <v>300000</v>
      </c>
      <c r="G19" s="19"/>
      <c r="H19" s="19"/>
      <c r="I19" s="19"/>
      <c r="J19" s="19"/>
      <c r="K19" s="19"/>
      <c r="L19" s="19"/>
      <c r="M19" s="19"/>
      <c r="N19" s="19"/>
      <c r="O19" s="19"/>
    </row>
    <row customHeight="1" ht="18.75">
      <c r="A20" s="18" t="s">
        <v>110</v>
      </c>
      <c r="B20" s="78" t="s">
        <v>111</v>
      </c>
      <c r="C20" s="19">
        <v>281072.16</v>
      </c>
      <c r="D20" s="19">
        <v>281072.16</v>
      </c>
      <c r="E20" s="19">
        <v>281072.16</v>
      </c>
      <c r="F20" s="19"/>
      <c r="G20" s="19"/>
      <c r="H20" s="19"/>
      <c r="I20" s="19"/>
      <c r="J20" s="19"/>
      <c r="K20" s="19"/>
      <c r="L20" s="19"/>
      <c r="M20" s="19"/>
      <c r="N20" s="19"/>
      <c r="O20" s="19"/>
    </row>
    <row customHeight="1" ht="18.75">
      <c r="A21" s="79" t="s">
        <v>112</v>
      </c>
      <c r="B21" s="80" t="s">
        <v>113</v>
      </c>
      <c r="C21" s="19">
        <v>281072.16</v>
      </c>
      <c r="D21" s="19">
        <v>281072.16</v>
      </c>
      <c r="E21" s="19">
        <v>281072.16</v>
      </c>
      <c r="F21" s="19"/>
      <c r="G21" s="19"/>
      <c r="H21" s="19"/>
      <c r="I21" s="19"/>
      <c r="J21" s="19"/>
      <c r="K21" s="19"/>
      <c r="L21" s="19"/>
      <c r="M21" s="19"/>
      <c r="N21" s="19"/>
      <c r="O21" s="19"/>
    </row>
    <row customHeight="1" ht="18.75">
      <c r="A22" s="81" t="s">
        <v>114</v>
      </c>
      <c r="B22" s="82" t="s">
        <v>115</v>
      </c>
      <c r="C22" s="19">
        <v>281072.16</v>
      </c>
      <c r="D22" s="19">
        <v>281072.16</v>
      </c>
      <c r="E22" s="19">
        <v>281072.16</v>
      </c>
      <c r="F22" s="19"/>
      <c r="G22" s="19"/>
      <c r="H22" s="19"/>
      <c r="I22" s="19"/>
      <c r="J22" s="19"/>
      <c r="K22" s="19"/>
      <c r="L22" s="19"/>
      <c r="M22" s="19"/>
      <c r="N22" s="19"/>
      <c r="O22" s="19"/>
    </row>
    <row customHeight="1" ht="18.75">
      <c r="A23" s="83" t="s">
        <v>116</v>
      </c>
      <c r="B23" s="84" t="s">
        <v>116</v>
      </c>
      <c r="C23" s="19">
        <v>4267646.1</v>
      </c>
      <c r="D23" s="19">
        <v>4267646.1</v>
      </c>
      <c r="E23" s="19">
        <v>3967646.1</v>
      </c>
      <c r="F23" s="19">
        <v>300000</v>
      </c>
      <c r="G23" s="19"/>
      <c r="H23" s="19"/>
      <c r="I23" s="19"/>
      <c r="J23" s="19"/>
      <c r="K23" s="19"/>
      <c r="L23" s="19"/>
      <c r="M23" s="19"/>
      <c r="N23" s="19"/>
      <c r="O23" s="19"/>
    </row>
  </sheetData>
  <mergeCells count="11">
    <mergeCell ref="A2:O2"/>
    <mergeCell ref="A3:L3"/>
    <mergeCell ref="A23:B23"/>
    <mergeCell ref="A4:A5"/>
    <mergeCell ref="B4:B5"/>
    <mergeCell ref="C4:C5"/>
    <mergeCell ref="G4:G5"/>
    <mergeCell ref="I4:I5"/>
    <mergeCell ref="J4:O4"/>
    <mergeCell ref="H4:H5"/>
    <mergeCell ref="D4:F4"/>
  </mergeCells>
  <printOptions horizontalCentered="1"/>
  <pageMargins left="0.39" right="0.39" top="0.51" bottom="0.51" header="0.31" footer="0.31"/>
  <pageSetup paperSize="9" scale="58" pageOrder="downThenOver" orientation="landscape"/>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1888E-0C2C-BA74-767A-628326424686}" mc:Ignorable="x14ac xr xr2 xr3">
  <sheetPr>
    <outlinePr summaryRight="0" summaryBelow="0"/>
    <pageSetUpPr fitToPage="1"/>
  </sheetPr>
  <dimension ref="A1:D36"/>
  <sheetViews>
    <sheetView topLeftCell="A31" showZeros="0" workbookViewId="0" tabSelected="1"/>
  </sheetViews>
  <sheetFormatPr defaultColWidth="9.140625" customHeight="1" defaultRowHeight="14.25"/>
  <cols>
    <col min="1" max="1" width="39.28125" customWidth="1"/>
    <col min="2" max="2" width="30.8515625" customWidth="1"/>
    <col min="3" max="3" width="35.8515625" customWidth="1"/>
    <col min="4" max="4" width="29.8515625" customWidth="1"/>
  </cols>
  <sheetData>
    <row customHeight="1" ht="15">
      <c r="A1" s="60"/>
      <c r="B1" s="60"/>
      <c r="C1" s="60"/>
      <c r="D1" s="8" t="s">
        <v>117</v>
      </c>
    </row>
    <row customHeight="1" ht="36">
      <c r="A2" s="62">
        <f>"2025"&amp;"年部门财政拨款收支预算总表"</f>
      </c>
      <c r="B2" s="85"/>
      <c r="C2" s="85"/>
      <c r="D2" s="85"/>
    </row>
    <row customHeight="1" ht="18.75">
      <c r="A3" s="86">
        <f>"单位名称："&amp;"临沧市灌区工程建设管理中心"</f>
      </c>
      <c r="B3" s="87"/>
      <c r="C3" s="87"/>
      <c r="D3" s="8" t="s">
        <v>1</v>
      </c>
    </row>
    <row customHeight="1" ht="18.75">
      <c r="A4" s="13" t="s">
        <v>2</v>
      </c>
      <c r="B4" s="14"/>
      <c r="C4" s="13" t="s">
        <v>3</v>
      </c>
      <c r="D4" s="14"/>
    </row>
    <row customHeight="1" ht="18.75">
      <c r="A5" s="15" t="s">
        <v>4</v>
      </c>
      <c r="B5" s="88">
        <f>"2025"&amp;"年预算数"</f>
      </c>
      <c r="C5" s="15" t="s">
        <v>118</v>
      </c>
      <c r="D5" s="88">
        <f>"2025"&amp;"年预算数"</f>
      </c>
    </row>
    <row customHeight="1" ht="18.75">
      <c r="A6" s="17"/>
      <c r="B6" s="73"/>
      <c r="C6" s="17"/>
      <c r="D6" s="73"/>
    </row>
    <row customHeight="1" ht="18.75">
      <c r="A7" s="78" t="s">
        <v>119</v>
      </c>
      <c r="B7" s="19">
        <v>4267646.1</v>
      </c>
      <c r="C7" s="89" t="s">
        <v>120</v>
      </c>
      <c r="D7" s="19">
        <v>4267646.1</v>
      </c>
    </row>
    <row customHeight="1" ht="18.75">
      <c r="A8" s="90" t="s">
        <v>121</v>
      </c>
      <c r="B8" s="19">
        <v>4267646.1</v>
      </c>
      <c r="C8" s="89" t="s">
        <v>122</v>
      </c>
      <c r="D8" s="19"/>
    </row>
    <row customHeight="1" ht="18.75">
      <c r="A9" s="90" t="s">
        <v>123</v>
      </c>
      <c r="B9" s="19"/>
      <c r="C9" s="89" t="s">
        <v>124</v>
      </c>
      <c r="D9" s="19"/>
    </row>
    <row customHeight="1" ht="18.75">
      <c r="A10" s="90" t="s">
        <v>125</v>
      </c>
      <c r="B10" s="19"/>
      <c r="C10" s="89" t="s">
        <v>126</v>
      </c>
      <c r="D10" s="19"/>
    </row>
    <row customHeight="1" ht="18.75">
      <c r="A11" s="91" t="s">
        <v>127</v>
      </c>
      <c r="B11" s="19"/>
      <c r="C11" s="21" t="s">
        <v>128</v>
      </c>
      <c r="D11" s="19"/>
    </row>
    <row customHeight="1" ht="18.75">
      <c r="A12" s="92" t="s">
        <v>121</v>
      </c>
      <c r="B12" s="19"/>
      <c r="C12" s="23" t="s">
        <v>129</v>
      </c>
      <c r="D12" s="19"/>
    </row>
    <row customHeight="1" ht="18.75">
      <c r="A13" s="92" t="s">
        <v>123</v>
      </c>
      <c r="B13" s="19"/>
      <c r="C13" s="23" t="s">
        <v>130</v>
      </c>
      <c r="D13" s="19"/>
    </row>
    <row customHeight="1" ht="18.75">
      <c r="A14" s="92" t="s">
        <v>125</v>
      </c>
      <c r="B14" s="19"/>
      <c r="C14" s="23" t="s">
        <v>131</v>
      </c>
      <c r="D14" s="19"/>
    </row>
    <row customHeight="1" ht="18.75">
      <c r="A15" s="92" t="s">
        <v>26</v>
      </c>
      <c r="B15" s="19"/>
      <c r="C15" s="23" t="s">
        <v>132</v>
      </c>
      <c r="D15" s="19">
        <v>412609</v>
      </c>
    </row>
    <row customHeight="1" ht="18.75">
      <c r="A16" s="92" t="s">
        <v>26</v>
      </c>
      <c r="B16" s="19" t="s">
        <v>26</v>
      </c>
      <c r="C16" s="23" t="s">
        <v>133</v>
      </c>
      <c r="D16" s="19">
        <v>260472.61</v>
      </c>
    </row>
    <row customHeight="1" ht="18.75">
      <c r="A17" s="22" t="s">
        <v>26</v>
      </c>
      <c r="B17" s="19" t="s">
        <v>26</v>
      </c>
      <c r="C17" s="23" t="s">
        <v>134</v>
      </c>
      <c r="D17" s="19"/>
    </row>
    <row customHeight="1" ht="18.75">
      <c r="A18" s="22" t="s">
        <v>26</v>
      </c>
      <c r="B18" s="19" t="s">
        <v>26</v>
      </c>
      <c r="C18" s="23" t="s">
        <v>135</v>
      </c>
      <c r="D18" s="19"/>
    </row>
    <row customHeight="1" ht="18.75">
      <c r="A19" s="24" t="s">
        <v>26</v>
      </c>
      <c r="B19" s="19" t="s">
        <v>26</v>
      </c>
      <c r="C19" s="23" t="s">
        <v>136</v>
      </c>
      <c r="D19" s="19">
        <v>3313492.33</v>
      </c>
    </row>
    <row customHeight="1" ht="18.75">
      <c r="A20" s="24" t="s">
        <v>26</v>
      </c>
      <c r="B20" s="19" t="s">
        <v>26</v>
      </c>
      <c r="C20" s="23" t="s">
        <v>137</v>
      </c>
      <c r="D20" s="19"/>
    </row>
    <row customHeight="1" ht="18.75">
      <c r="A21" s="24" t="s">
        <v>26</v>
      </c>
      <c r="B21" s="19" t="s">
        <v>26</v>
      </c>
      <c r="C21" s="23" t="s">
        <v>138</v>
      </c>
      <c r="D21" s="19"/>
    </row>
    <row customHeight="1" ht="18.75">
      <c r="A22" s="24" t="s">
        <v>26</v>
      </c>
      <c r="B22" s="19" t="s">
        <v>26</v>
      </c>
      <c r="C22" s="23" t="s">
        <v>139</v>
      </c>
      <c r="D22" s="19"/>
    </row>
    <row customHeight="1" ht="18.75">
      <c r="A23" s="24" t="s">
        <v>26</v>
      </c>
      <c r="B23" s="19" t="s">
        <v>26</v>
      </c>
      <c r="C23" s="23" t="s">
        <v>140</v>
      </c>
      <c r="D23" s="19"/>
    </row>
    <row customHeight="1" ht="18.75">
      <c r="A24" s="24" t="s">
        <v>26</v>
      </c>
      <c r="B24" s="19" t="s">
        <v>26</v>
      </c>
      <c r="C24" s="23" t="s">
        <v>141</v>
      </c>
      <c r="D24" s="19"/>
    </row>
    <row customHeight="1" ht="18.75">
      <c r="A25" s="24" t="s">
        <v>26</v>
      </c>
      <c r="B25" s="19" t="s">
        <v>26</v>
      </c>
      <c r="C25" s="23" t="s">
        <v>142</v>
      </c>
      <c r="D25" s="19"/>
    </row>
    <row customHeight="1" ht="18.75">
      <c r="A26" s="24" t="s">
        <v>26</v>
      </c>
      <c r="B26" s="19" t="s">
        <v>26</v>
      </c>
      <c r="C26" s="23" t="s">
        <v>143</v>
      </c>
      <c r="D26" s="19">
        <v>281072.16</v>
      </c>
    </row>
    <row customHeight="1" ht="18.75">
      <c r="A27" s="24" t="s">
        <v>26</v>
      </c>
      <c r="B27" s="19" t="s">
        <v>26</v>
      </c>
      <c r="C27" s="23" t="s">
        <v>144</v>
      </c>
      <c r="D27" s="19"/>
    </row>
    <row customHeight="1" ht="18.75">
      <c r="A28" s="24" t="s">
        <v>26</v>
      </c>
      <c r="B28" s="19" t="s">
        <v>26</v>
      </c>
      <c r="C28" s="23" t="s">
        <v>145</v>
      </c>
      <c r="D28" s="19"/>
    </row>
    <row customHeight="1" ht="18.75">
      <c r="A29" s="24" t="s">
        <v>26</v>
      </c>
      <c r="B29" s="19" t="s">
        <v>26</v>
      </c>
      <c r="C29" s="23" t="s">
        <v>146</v>
      </c>
      <c r="D29" s="19"/>
    </row>
    <row customHeight="1" ht="18.75">
      <c r="A30" s="24" t="s">
        <v>26</v>
      </c>
      <c r="B30" s="19" t="s">
        <v>26</v>
      </c>
      <c r="C30" s="23" t="s">
        <v>147</v>
      </c>
      <c r="D30" s="19"/>
    </row>
    <row customHeight="1" ht="18.75">
      <c r="A31" s="25" t="s">
        <v>26</v>
      </c>
      <c r="B31" s="19" t="s">
        <v>26</v>
      </c>
      <c r="C31" s="23" t="s">
        <v>148</v>
      </c>
      <c r="D31" s="19"/>
    </row>
    <row customHeight="1" ht="18.75">
      <c r="A32" s="25" t="s">
        <v>26</v>
      </c>
      <c r="B32" s="19" t="s">
        <v>26</v>
      </c>
      <c r="C32" s="23" t="s">
        <v>149</v>
      </c>
      <c r="D32" s="19"/>
    </row>
    <row customHeight="1" ht="18.75">
      <c r="A33" s="25" t="s">
        <v>26</v>
      </c>
      <c r="B33" s="19" t="s">
        <v>26</v>
      </c>
      <c r="C33" s="23" t="s">
        <v>150</v>
      </c>
      <c r="D33" s="19"/>
    </row>
    <row customHeight="1" ht="18.75">
      <c r="A34" s="25"/>
      <c r="B34" s="19"/>
      <c r="C34" s="23" t="s">
        <v>151</v>
      </c>
      <c r="D34" s="19"/>
    </row>
    <row customHeight="1" ht="18.75">
      <c r="A35" s="25" t="s">
        <v>26</v>
      </c>
      <c r="B35" s="19" t="s">
        <v>26</v>
      </c>
      <c r="C35" s="23" t="s">
        <v>152</v>
      </c>
      <c r="D35" s="19"/>
    </row>
    <row customHeight="1" ht="18.75">
      <c r="A36" s="93" t="s">
        <v>153</v>
      </c>
      <c r="B36" s="28">
        <v>4267646.1</v>
      </c>
      <c r="C36" s="94" t="s">
        <v>52</v>
      </c>
      <c r="D36" s="28">
        <v>4267646.1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pageOrder="downThenOver" orientation="landscape"/>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FE819-EE66-F348-199F-D321230ED1AD}" mc:Ignorable="x14ac xr xr2 xr3">
  <sheetPr>
    <outlinePr summaryRight="0" summaryBelow="0"/>
    <pageSetUpPr fitToPage="1"/>
  </sheetPr>
  <dimension ref="A1:G23"/>
  <sheetViews>
    <sheetView topLeftCell="A1" showZeros="0" workbookViewId="0" tabSelected="1"/>
  </sheetViews>
  <sheetFormatPr defaultColWidth="9.140625" customHeight="1" defaultRowHeight="14.25"/>
  <cols>
    <col min="1" max="1" width="20.140625" customWidth="1"/>
    <col min="2" max="2" width="44.00390625" customWidth="1"/>
    <col min="3" max="3" width="24.28125" customWidth="1"/>
    <col min="4" max="4" width="20.421875" customWidth="1"/>
    <col min="5" max="7" width="24.28125" customWidth="1"/>
  </cols>
  <sheetData>
    <row customHeight="1" ht="15">
      <c r="D1" s="95"/>
      <c r="F1" s="96"/>
      <c r="G1" s="8" t="s">
        <v>154</v>
      </c>
    </row>
    <row customHeight="1" ht="39">
      <c r="A2" s="62">
        <f>"2025"&amp;"年一般公共预算支出预算表（按功能科目分类）"</f>
      </c>
      <c r="B2" s="97"/>
      <c r="C2" s="97"/>
      <c r="D2" s="97"/>
      <c r="E2" s="97"/>
      <c r="F2" s="97"/>
      <c r="G2" s="97"/>
    </row>
    <row customHeight="1" ht="18">
      <c r="A3" s="98">
        <f>"单位名称："&amp;"临沧市灌区工程建设管理中心"</f>
      </c>
      <c r="B3" s="99"/>
      <c r="C3" s="67"/>
      <c r="D3" s="67"/>
      <c r="E3" s="67"/>
      <c r="F3" s="100"/>
      <c r="G3" s="8" t="s">
        <v>1</v>
      </c>
    </row>
    <row customHeight="1" ht="20.25">
      <c r="A4" s="101" t="s">
        <v>155</v>
      </c>
      <c r="B4" s="102"/>
      <c r="C4" s="103" t="s">
        <v>56</v>
      </c>
      <c r="D4" s="104" t="s">
        <v>75</v>
      </c>
      <c r="E4" s="72"/>
      <c r="F4" s="14"/>
      <c r="G4" s="105" t="s">
        <v>76</v>
      </c>
    </row>
    <row customHeight="1" ht="20.25">
      <c r="A5" s="106" t="s">
        <v>73</v>
      </c>
      <c r="B5" s="106" t="s">
        <v>74</v>
      </c>
      <c r="C5" s="17"/>
      <c r="D5" s="74" t="s">
        <v>58</v>
      </c>
      <c r="E5" s="74" t="s">
        <v>156</v>
      </c>
      <c r="F5" s="74" t="s">
        <v>157</v>
      </c>
      <c r="G5" s="107"/>
    </row>
    <row customHeight="1" ht="19.5">
      <c r="A6" s="106" t="s">
        <v>158</v>
      </c>
      <c r="B6" s="106" t="s">
        <v>159</v>
      </c>
      <c r="C6" s="106" t="s">
        <v>160</v>
      </c>
      <c r="D6" s="74">
        <v>4</v>
      </c>
      <c r="E6" s="108" t="s">
        <v>161</v>
      </c>
      <c r="F6" s="108" t="s">
        <v>162</v>
      </c>
      <c r="G6" s="106" t="s">
        <v>163</v>
      </c>
    </row>
    <row customHeight="1" ht="18">
      <c r="A7" s="109" t="s">
        <v>84</v>
      </c>
      <c r="B7" s="109" t="s">
        <v>85</v>
      </c>
      <c r="C7" s="19">
        <v>412609</v>
      </c>
      <c r="D7" s="19">
        <v>412609</v>
      </c>
      <c r="E7" s="19">
        <v>412009</v>
      </c>
      <c r="F7" s="19">
        <v>600</v>
      </c>
      <c r="G7" s="19"/>
    </row>
    <row customHeight="1" ht="18">
      <c r="A8" s="110" t="s">
        <v>86</v>
      </c>
      <c r="B8" s="110" t="s">
        <v>87</v>
      </c>
      <c r="C8" s="19">
        <v>412609</v>
      </c>
      <c r="D8" s="19">
        <v>412609</v>
      </c>
      <c r="E8" s="19">
        <v>412009</v>
      </c>
      <c r="F8" s="19">
        <v>600</v>
      </c>
      <c r="G8" s="19"/>
    </row>
    <row customHeight="1" ht="18">
      <c r="A9" s="111" t="s">
        <v>88</v>
      </c>
      <c r="B9" s="111" t="s">
        <v>89</v>
      </c>
      <c r="C9" s="19">
        <v>22549.8</v>
      </c>
      <c r="D9" s="19">
        <v>22549.8</v>
      </c>
      <c r="E9" s="19">
        <v>21949.8</v>
      </c>
      <c r="F9" s="19">
        <v>600</v>
      </c>
      <c r="G9" s="19"/>
    </row>
    <row customHeight="1" ht="18">
      <c r="A10" s="111" t="s">
        <v>90</v>
      </c>
      <c r="B10" s="111" t="s">
        <v>91</v>
      </c>
      <c r="C10" s="19">
        <v>390059.2</v>
      </c>
      <c r="D10" s="19">
        <v>390059.2</v>
      </c>
      <c r="E10" s="19">
        <v>390059.2</v>
      </c>
      <c r="F10" s="19"/>
      <c r="G10" s="19"/>
    </row>
    <row customHeight="1" ht="18">
      <c r="A11" s="109" t="s">
        <v>92</v>
      </c>
      <c r="B11" s="109" t="s">
        <v>93</v>
      </c>
      <c r="C11" s="19">
        <v>260472.61</v>
      </c>
      <c r="D11" s="19">
        <v>260472.61</v>
      </c>
      <c r="E11" s="19">
        <v>260472.61</v>
      </c>
      <c r="F11" s="19"/>
      <c r="G11" s="19"/>
    </row>
    <row customHeight="1" ht="18">
      <c r="A12" s="110" t="s">
        <v>94</v>
      </c>
      <c r="B12" s="110" t="s">
        <v>95</v>
      </c>
      <c r="C12" s="19">
        <v>260472.61</v>
      </c>
      <c r="D12" s="19">
        <v>260472.61</v>
      </c>
      <c r="E12" s="19">
        <v>260472.61</v>
      </c>
      <c r="F12" s="19"/>
      <c r="G12" s="19"/>
    </row>
    <row customHeight="1" ht="18">
      <c r="A13" s="111" t="s">
        <v>96</v>
      </c>
      <c r="B13" s="111" t="s">
        <v>97</v>
      </c>
      <c r="C13" s="19">
        <v>173088.77</v>
      </c>
      <c r="D13" s="19">
        <v>173088.77</v>
      </c>
      <c r="E13" s="19">
        <v>173088.77</v>
      </c>
      <c r="F13" s="19"/>
      <c r="G13" s="19"/>
    </row>
    <row customHeight="1" ht="18">
      <c r="A14" s="111" t="s">
        <v>98</v>
      </c>
      <c r="B14" s="111" t="s">
        <v>99</v>
      </c>
      <c r="C14" s="19">
        <v>75116.1</v>
      </c>
      <c r="D14" s="19">
        <v>75116.1</v>
      </c>
      <c r="E14" s="19">
        <v>75116.1</v>
      </c>
      <c r="F14" s="19"/>
      <c r="G14" s="19"/>
    </row>
    <row customHeight="1" ht="18">
      <c r="A15" s="111" t="s">
        <v>100</v>
      </c>
      <c r="B15" s="111" t="s">
        <v>101</v>
      </c>
      <c r="C15" s="19">
        <v>12267.74</v>
      </c>
      <c r="D15" s="19">
        <v>12267.74</v>
      </c>
      <c r="E15" s="19">
        <v>12267.74</v>
      </c>
      <c r="F15" s="19"/>
      <c r="G15" s="19"/>
    </row>
    <row customHeight="1" ht="18">
      <c r="A16" s="109" t="s">
        <v>102</v>
      </c>
      <c r="B16" s="109" t="s">
        <v>103</v>
      </c>
      <c r="C16" s="19">
        <v>3313492.33</v>
      </c>
      <c r="D16" s="19">
        <v>3013492.33</v>
      </c>
      <c r="E16" s="19">
        <v>2845333.09</v>
      </c>
      <c r="F16" s="19">
        <v>168159.24</v>
      </c>
      <c r="G16" s="19">
        <v>300000</v>
      </c>
    </row>
    <row customHeight="1" ht="18">
      <c r="A17" s="110" t="s">
        <v>104</v>
      </c>
      <c r="B17" s="110" t="s">
        <v>105</v>
      </c>
      <c r="C17" s="19">
        <v>3313492.33</v>
      </c>
      <c r="D17" s="19">
        <v>3013492.33</v>
      </c>
      <c r="E17" s="19">
        <v>2845333.09</v>
      </c>
      <c r="F17" s="19">
        <v>168159.24</v>
      </c>
      <c r="G17" s="19">
        <v>300000</v>
      </c>
    </row>
    <row customHeight="1" ht="18">
      <c r="A18" s="111" t="s">
        <v>106</v>
      </c>
      <c r="B18" s="111" t="s">
        <v>107</v>
      </c>
      <c r="C18" s="19">
        <v>3013492.33</v>
      </c>
      <c r="D18" s="19">
        <v>3013492.33</v>
      </c>
      <c r="E18" s="19">
        <v>2845333.09</v>
      </c>
      <c r="F18" s="19">
        <v>168159.24</v>
      </c>
      <c r="G18" s="19"/>
    </row>
    <row customHeight="1" ht="18">
      <c r="A19" s="111" t="s">
        <v>108</v>
      </c>
      <c r="B19" s="111" t="s">
        <v>109</v>
      </c>
      <c r="C19" s="19">
        <v>300000</v>
      </c>
      <c r="D19" s="19"/>
      <c r="E19" s="19"/>
      <c r="F19" s="19"/>
      <c r="G19" s="19">
        <v>300000</v>
      </c>
    </row>
    <row customHeight="1" ht="18">
      <c r="A20" s="109" t="s">
        <v>110</v>
      </c>
      <c r="B20" s="109" t="s">
        <v>111</v>
      </c>
      <c r="C20" s="19">
        <v>281072.16</v>
      </c>
      <c r="D20" s="19">
        <v>281072.16</v>
      </c>
      <c r="E20" s="19">
        <v>281072.16</v>
      </c>
      <c r="F20" s="19"/>
      <c r="G20" s="19"/>
    </row>
    <row customHeight="1" ht="18">
      <c r="A21" s="110" t="s">
        <v>112</v>
      </c>
      <c r="B21" s="110" t="s">
        <v>113</v>
      </c>
      <c r="C21" s="19">
        <v>281072.16</v>
      </c>
      <c r="D21" s="19">
        <v>281072.16</v>
      </c>
      <c r="E21" s="19">
        <v>281072.16</v>
      </c>
      <c r="F21" s="19"/>
      <c r="G21" s="19"/>
    </row>
    <row customHeight="1" ht="18">
      <c r="A22" s="111" t="s">
        <v>114</v>
      </c>
      <c r="B22" s="111" t="s">
        <v>115</v>
      </c>
      <c r="C22" s="19">
        <v>281072.16</v>
      </c>
      <c r="D22" s="19">
        <v>281072.16</v>
      </c>
      <c r="E22" s="19">
        <v>281072.16</v>
      </c>
      <c r="F22" s="19"/>
      <c r="G22" s="19"/>
    </row>
    <row customHeight="1" ht="18">
      <c r="A23" s="112" t="s">
        <v>116</v>
      </c>
      <c r="B23" s="113" t="s">
        <v>116</v>
      </c>
      <c r="C23" s="19">
        <v>4267646.1</v>
      </c>
      <c r="D23" s="19">
        <v>3967646.1</v>
      </c>
      <c r="E23" s="19">
        <v>3798886.86</v>
      </c>
      <c r="F23" s="19">
        <v>168759.24</v>
      </c>
      <c r="G23" s="19">
        <v>300000</v>
      </c>
    </row>
  </sheetData>
  <mergeCells count="7">
    <mergeCell ref="A2:G2"/>
    <mergeCell ref="A4:B4"/>
    <mergeCell ref="A3:E3"/>
    <mergeCell ref="A23:B23"/>
    <mergeCell ref="G4:G5"/>
    <mergeCell ref="D4:F4"/>
    <mergeCell ref="C4:C5"/>
  </mergeCells>
  <printOptions horizontalCentered="1"/>
  <pageMargins left="0.39" right="0.39" top="0.58" bottom="0.58" header="0.50" footer="0.50"/>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CCB75-5B26-A172-C5F8-EE9154F0FD5C}" mc:Ignorable="x14ac xr xr2 xr3">
  <sheetPr>
    <outlinePr summaryRight="0" summaryBelow="0"/>
    <pageSetUpPr fitToPage="1"/>
  </sheetPr>
  <dimension ref="A1:G11"/>
  <sheetViews>
    <sheetView topLeftCell="A1" showZeros="0" workbookViewId="0" tabSelected="1"/>
  </sheetViews>
  <sheetFormatPr defaultColWidth="9.140625" customHeight="1" defaultRowHeight="14.25"/>
  <cols>
    <col min="1" max="1" width="23.57421875" customWidth="1"/>
    <col min="2" max="7" width="22.8515625" customWidth="1"/>
  </cols>
  <sheetData>
    <row customHeight="1" ht="15">
      <c r="A1" s="114"/>
      <c r="B1" s="115"/>
      <c r="C1" s="116"/>
      <c r="D1" s="66"/>
      <c r="G1" s="117" t="s">
        <v>164</v>
      </c>
    </row>
    <row customHeight="1" ht="39">
      <c r="A2" s="118">
        <f>"2025"&amp;"年“三公”经费支出预算表"</f>
      </c>
      <c r="B2" s="119"/>
      <c r="C2" s="119"/>
      <c r="D2" s="119"/>
      <c r="E2" s="119"/>
      <c r="F2" s="119"/>
      <c r="G2" s="119"/>
    </row>
    <row customHeight="1" ht="18.75">
      <c r="A3" s="11">
        <f>"单位名称："&amp;"临沧市灌区工程建设管理中心"</f>
      </c>
      <c r="B3" s="115"/>
      <c r="C3" s="116"/>
      <c r="D3" s="66"/>
      <c r="E3" s="67"/>
      <c r="G3" s="117" t="s">
        <v>165</v>
      </c>
    </row>
    <row customHeight="1" ht="18.75">
      <c r="A4" s="69" t="s">
        <v>166</v>
      </c>
      <c r="B4" s="69" t="s">
        <v>167</v>
      </c>
      <c r="C4" s="15" t="s">
        <v>168</v>
      </c>
      <c r="D4" s="13" t="s">
        <v>169</v>
      </c>
      <c r="E4" s="72"/>
      <c r="F4" s="14"/>
      <c r="G4" s="15" t="s">
        <v>170</v>
      </c>
    </row>
    <row customHeight="1" ht="18.75">
      <c r="A5" s="120"/>
      <c r="B5" s="121"/>
      <c r="C5" s="17"/>
      <c r="D5" s="74" t="s">
        <v>58</v>
      </c>
      <c r="E5" s="74" t="s">
        <v>171</v>
      </c>
      <c r="F5" s="74" t="s">
        <v>172</v>
      </c>
      <c r="G5" s="17"/>
    </row>
    <row customHeight="1" ht="18.75">
      <c r="A6" s="122">
        <v>1</v>
      </c>
      <c r="B6" s="123">
        <v>1</v>
      </c>
      <c r="C6" s="124">
        <v>2</v>
      </c>
      <c r="D6" s="125">
        <v>3</v>
      </c>
      <c r="E6" s="125">
        <v>4</v>
      </c>
      <c r="F6" s="125">
        <v>5</v>
      </c>
      <c r="G6" s="124">
        <v>6</v>
      </c>
    </row>
    <row customHeight="1" ht="18.75">
      <c r="A7" s="126" t="s">
        <v>56</v>
      </c>
      <c r="B7" s="127">
        <v>73000</v>
      </c>
      <c r="C7" s="127"/>
      <c r="D7" s="127">
        <v>70000</v>
      </c>
      <c r="E7" s="127"/>
      <c r="F7" s="127">
        <v>70000</v>
      </c>
      <c r="G7" s="127">
        <v>3000</v>
      </c>
    </row>
    <row customHeight="1" ht="18.75">
      <c r="A8" s="128" t="s">
        <v>173</v>
      </c>
      <c r="B8" s="127"/>
      <c r="C8" s="127"/>
      <c r="D8" s="127"/>
      <c r="E8" s="127"/>
      <c r="F8" s="127"/>
      <c r="G8" s="127"/>
    </row>
    <row customHeight="1" ht="18.75">
      <c r="A9" s="128" t="s">
        <v>174</v>
      </c>
      <c r="B9" s="127">
        <v>73000</v>
      </c>
      <c r="C9" s="127"/>
      <c r="D9" s="127">
        <v>70000</v>
      </c>
      <c r="E9" s="127"/>
      <c r="F9" s="127">
        <v>70000</v>
      </c>
      <c r="G9" s="127">
        <v>3000</v>
      </c>
    </row>
    <row customHeight="1" ht="18.75">
      <c r="A10" s="128" t="s">
        <v>175</v>
      </c>
      <c r="B10" s="127"/>
      <c r="C10" s="127"/>
      <c r="D10" s="127"/>
      <c r="E10" s="127"/>
      <c r="F10" s="127"/>
      <c r="G10" s="127"/>
    </row>
    <row customHeight="1" ht="18.75">
      <c r="A11" s="128" t="s">
        <v>176</v>
      </c>
      <c r="B11" s="127"/>
      <c r="C11" s="127"/>
      <c r="D11" s="127"/>
      <c r="E11" s="127"/>
      <c r="F11" s="127"/>
      <c r="G11" s="127"/>
    </row>
  </sheetData>
  <mergeCells count="7">
    <mergeCell ref="A2:G2"/>
    <mergeCell ref="A3:D3"/>
    <mergeCell ref="C4:C5"/>
    <mergeCell ref="D4:F4"/>
    <mergeCell ref="G4:G5"/>
    <mergeCell ref="B4:B5"/>
    <mergeCell ref="A4:A6"/>
  </mergeCells>
  <printOptions horizontalCentered="1"/>
  <pageMargins left="0.39" right="0.39" top="0.58" bottom="0.58" header="0.51" footer="0.51"/>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10F34-DA84-A524-BC83-D1A2FE8448B5}" mc:Ignorable="x14ac xr xr2 xr3">
  <sheetPr>
    <outlinePr summaryRight="0" summaryBelow="0"/>
    <pageSetUpPr fitToPage="1"/>
  </sheetPr>
  <dimension ref="A1:W40"/>
  <sheetViews>
    <sheetView topLeftCell="A1" showZeros="0" workbookViewId="0" tabSelected="1"/>
  </sheetViews>
  <sheetFormatPr defaultColWidth="9.140625" customHeight="1" defaultRowHeight="14.25"/>
  <cols>
    <col min="1" max="1" width="32.8515625" customWidth="1"/>
    <col min="2" max="2" width="25.421875" customWidth="1"/>
    <col min="3" max="3" width="26.57421875" customWidth="1"/>
    <col min="4" max="4" width="10.140625" customWidth="1"/>
    <col min="5" max="5" width="28.59375" customWidth="1"/>
    <col min="6" max="6" width="10.28125" customWidth="1"/>
    <col min="7" max="7" width="23.00390625" customWidth="1"/>
    <col min="8" max="21" width="19.8515625" customWidth="1"/>
    <col min="22" max="23" width="20.00390625" customWidth="1"/>
  </cols>
  <sheetData>
    <row customHeight="1" ht="15">
      <c r="B1" s="129"/>
      <c r="D1" s="130"/>
      <c r="E1" s="130"/>
      <c r="F1" s="130"/>
      <c r="G1" s="130"/>
      <c r="H1" s="33"/>
      <c r="I1" s="33"/>
      <c r="J1" s="33"/>
      <c r="K1" s="33"/>
      <c r="L1" s="33"/>
      <c r="M1" s="33"/>
      <c r="N1" s="67"/>
      <c r="O1" s="67"/>
      <c r="P1" s="67"/>
      <c r="Q1" s="33"/>
      <c r="U1" s="129"/>
      <c r="W1" s="34" t="s">
        <v>177</v>
      </c>
    </row>
    <row customHeight="1" ht="39.75">
      <c r="A2" s="35">
        <f>"2025"&amp;"年部门基本支出预算表"</f>
      </c>
      <c r="B2" s="119"/>
      <c r="C2" s="119"/>
      <c r="D2" s="119"/>
      <c r="E2" s="119"/>
      <c r="F2" s="119"/>
      <c r="G2" s="119"/>
      <c r="H2" s="119"/>
      <c r="I2" s="119"/>
      <c r="J2" s="119"/>
      <c r="K2" s="119"/>
      <c r="L2" s="119"/>
      <c r="M2" s="119"/>
      <c r="N2" s="131"/>
      <c r="O2" s="131"/>
      <c r="P2" s="131"/>
      <c r="Q2" s="119"/>
      <c r="R2" s="119"/>
      <c r="S2" s="119"/>
      <c r="T2" s="119"/>
      <c r="U2" s="119"/>
      <c r="V2" s="119"/>
      <c r="W2" s="119"/>
    </row>
    <row customHeight="1" ht="18.75">
      <c r="A3" s="86">
        <f>"单位名称："&amp;"临沧市灌区工程建设管理中心"</f>
      </c>
      <c r="B3" s="132"/>
      <c r="C3" s="132"/>
      <c r="D3" s="132"/>
      <c r="E3" s="132"/>
      <c r="F3" s="132"/>
      <c r="G3" s="132"/>
      <c r="H3" s="39"/>
      <c r="I3" s="39"/>
      <c r="J3" s="39"/>
      <c r="K3" s="39"/>
      <c r="L3" s="39"/>
      <c r="M3" s="39"/>
      <c r="N3" s="38"/>
      <c r="O3" s="38"/>
      <c r="P3" s="38"/>
      <c r="Q3" s="39"/>
      <c r="U3" s="129"/>
      <c r="W3" s="34" t="s">
        <v>165</v>
      </c>
    </row>
    <row customHeight="1" ht="18">
      <c r="A4" s="69" t="s">
        <v>178</v>
      </c>
      <c r="B4" s="69" t="s">
        <v>179</v>
      </c>
      <c r="C4" s="69" t="s">
        <v>180</v>
      </c>
      <c r="D4" s="69" t="s">
        <v>181</v>
      </c>
      <c r="E4" s="69" t="s">
        <v>182</v>
      </c>
      <c r="F4" s="69" t="s">
        <v>183</v>
      </c>
      <c r="G4" s="69" t="s">
        <v>184</v>
      </c>
      <c r="H4" s="104" t="s">
        <v>185</v>
      </c>
      <c r="I4" s="133" t="s">
        <v>185</v>
      </c>
      <c r="J4" s="133"/>
      <c r="K4" s="133"/>
      <c r="L4" s="133"/>
      <c r="M4" s="133"/>
      <c r="N4" s="72"/>
      <c r="O4" s="72"/>
      <c r="P4" s="72"/>
      <c r="Q4" s="70" t="s">
        <v>62</v>
      </c>
      <c r="R4" s="133" t="s">
        <v>78</v>
      </c>
      <c r="S4" s="133"/>
      <c r="T4" s="133"/>
      <c r="U4" s="133"/>
      <c r="V4" s="133"/>
      <c r="W4" s="134"/>
    </row>
    <row customHeight="1" ht="18">
      <c r="A5" s="135"/>
      <c r="B5" s="136"/>
      <c r="C5" s="135"/>
      <c r="D5" s="135"/>
      <c r="E5" s="135"/>
      <c r="F5" s="135"/>
      <c r="G5" s="135"/>
      <c r="H5" s="103" t="s">
        <v>186</v>
      </c>
      <c r="I5" s="104" t="s">
        <v>59</v>
      </c>
      <c r="J5" s="133"/>
      <c r="K5" s="133"/>
      <c r="L5" s="133"/>
      <c r="M5" s="134"/>
      <c r="N5" s="13" t="s">
        <v>187</v>
      </c>
      <c r="O5" s="72"/>
      <c r="P5" s="14"/>
      <c r="Q5" s="69" t="s">
        <v>62</v>
      </c>
      <c r="R5" s="104" t="s">
        <v>78</v>
      </c>
      <c r="S5" s="70" t="s">
        <v>65</v>
      </c>
      <c r="T5" s="133" t="s">
        <v>78</v>
      </c>
      <c r="U5" s="70" t="s">
        <v>67</v>
      </c>
      <c r="V5" s="70" t="s">
        <v>68</v>
      </c>
      <c r="W5" s="71" t="s">
        <v>69</v>
      </c>
    </row>
    <row customHeight="1" ht="18.75">
      <c r="A6" s="137"/>
      <c r="B6" s="137"/>
      <c r="C6" s="137"/>
      <c r="D6" s="137"/>
      <c r="E6" s="137"/>
      <c r="F6" s="137"/>
      <c r="G6" s="137"/>
      <c r="H6" s="137"/>
      <c r="I6" s="138" t="s">
        <v>188</v>
      </c>
      <c r="J6" s="69" t="s">
        <v>189</v>
      </c>
      <c r="K6" s="69" t="s">
        <v>190</v>
      </c>
      <c r="L6" s="69" t="s">
        <v>191</v>
      </c>
      <c r="M6" s="69" t="s">
        <v>192</v>
      </c>
      <c r="N6" s="69" t="s">
        <v>59</v>
      </c>
      <c r="O6" s="69" t="s">
        <v>60</v>
      </c>
      <c r="P6" s="69" t="s">
        <v>61</v>
      </c>
      <c r="Q6" s="137"/>
      <c r="R6" s="69" t="s">
        <v>58</v>
      </c>
      <c r="S6" s="69" t="s">
        <v>65</v>
      </c>
      <c r="T6" s="69" t="s">
        <v>193</v>
      </c>
      <c r="U6" s="69" t="s">
        <v>67</v>
      </c>
      <c r="V6" s="69" t="s">
        <v>68</v>
      </c>
      <c r="W6" s="69" t="s">
        <v>69</v>
      </c>
    </row>
    <row customHeight="1" ht="37.5">
      <c r="A7" s="139"/>
      <c r="B7" s="139"/>
      <c r="C7" s="139"/>
      <c r="D7" s="139"/>
      <c r="E7" s="139"/>
      <c r="F7" s="139"/>
      <c r="G7" s="139"/>
      <c r="H7" s="139"/>
      <c r="I7" s="75"/>
      <c r="J7" s="120" t="s">
        <v>194</v>
      </c>
      <c r="K7" s="120" t="s">
        <v>190</v>
      </c>
      <c r="L7" s="120" t="s">
        <v>191</v>
      </c>
      <c r="M7" s="120" t="s">
        <v>192</v>
      </c>
      <c r="N7" s="120" t="s">
        <v>190</v>
      </c>
      <c r="O7" s="120" t="s">
        <v>191</v>
      </c>
      <c r="P7" s="120" t="s">
        <v>192</v>
      </c>
      <c r="Q7" s="120" t="s">
        <v>62</v>
      </c>
      <c r="R7" s="120" t="s">
        <v>58</v>
      </c>
      <c r="S7" s="120" t="s">
        <v>65</v>
      </c>
      <c r="T7" s="120" t="s">
        <v>193</v>
      </c>
      <c r="U7" s="120" t="s">
        <v>67</v>
      </c>
      <c r="V7" s="120" t="s">
        <v>68</v>
      </c>
      <c r="W7" s="120" t="s">
        <v>69</v>
      </c>
    </row>
    <row customHeight="1" ht="19.5">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customHeight="1" ht="21">
      <c r="A9" s="18" t="s">
        <v>71</v>
      </c>
      <c r="B9" s="18"/>
      <c r="C9" s="18"/>
      <c r="D9" s="18"/>
      <c r="E9" s="18"/>
      <c r="F9" s="18"/>
      <c r="G9" s="18"/>
      <c r="H9" s="19">
        <v>3967646.1</v>
      </c>
      <c r="I9" s="19">
        <v>3967646.1</v>
      </c>
      <c r="J9" s="19"/>
      <c r="K9" s="19"/>
      <c r="L9" s="19">
        <v>3967646.1</v>
      </c>
      <c r="M9" s="19"/>
      <c r="N9" s="19"/>
      <c r="O9" s="19"/>
      <c r="P9" s="19"/>
      <c r="Q9" s="19"/>
      <c r="R9" s="19"/>
      <c r="S9" s="19"/>
      <c r="T9" s="19"/>
      <c r="U9" s="19"/>
      <c r="V9" s="19"/>
      <c r="W9" s="19"/>
    </row>
    <row customHeight="1" ht="21">
      <c r="A10" s="18" t="s">
        <v>71</v>
      </c>
      <c r="B10" s="141" t="s">
        <v>195</v>
      </c>
      <c r="C10" s="141" t="s">
        <v>196</v>
      </c>
      <c r="D10" s="141" t="s">
        <v>106</v>
      </c>
      <c r="E10" s="141" t="s">
        <v>107</v>
      </c>
      <c r="F10" s="141" t="s">
        <v>197</v>
      </c>
      <c r="G10" s="141" t="s">
        <v>198</v>
      </c>
      <c r="H10" s="19">
        <v>1148664</v>
      </c>
      <c r="I10" s="19">
        <v>1148664</v>
      </c>
      <c r="J10" s="19"/>
      <c r="K10" s="19"/>
      <c r="L10" s="19">
        <v>1148664</v>
      </c>
      <c r="M10" s="19"/>
      <c r="N10" s="19"/>
      <c r="O10" s="19"/>
      <c r="P10" s="19"/>
      <c r="Q10" s="19"/>
      <c r="R10" s="19"/>
      <c r="S10" s="19"/>
      <c r="T10" s="19"/>
      <c r="U10" s="19"/>
      <c r="V10" s="19"/>
      <c r="W10" s="19"/>
    </row>
    <row customHeight="1" ht="21">
      <c r="A11" s="18" t="s">
        <v>71</v>
      </c>
      <c r="B11" s="141" t="s">
        <v>195</v>
      </c>
      <c r="C11" s="141" t="s">
        <v>196</v>
      </c>
      <c r="D11" s="141" t="s">
        <v>106</v>
      </c>
      <c r="E11" s="141" t="s">
        <v>107</v>
      </c>
      <c r="F11" s="141" t="s">
        <v>199</v>
      </c>
      <c r="G11" s="141" t="s">
        <v>200</v>
      </c>
      <c r="H11" s="19">
        <v>83760</v>
      </c>
      <c r="I11" s="19">
        <v>83760</v>
      </c>
      <c r="J11" s="19"/>
      <c r="K11" s="19"/>
      <c r="L11" s="19">
        <v>83760</v>
      </c>
      <c r="M11" s="19"/>
      <c r="N11" s="19"/>
      <c r="O11" s="19"/>
      <c r="P11" s="19"/>
      <c r="Q11" s="19"/>
      <c r="R11" s="19"/>
      <c r="S11" s="19"/>
      <c r="T11" s="19"/>
      <c r="U11" s="19"/>
      <c r="V11" s="19"/>
      <c r="W11" s="19"/>
    </row>
    <row customHeight="1" ht="21">
      <c r="A12" s="18" t="s">
        <v>71</v>
      </c>
      <c r="B12" s="141" t="s">
        <v>201</v>
      </c>
      <c r="C12" s="141" t="s">
        <v>202</v>
      </c>
      <c r="D12" s="141" t="s">
        <v>106</v>
      </c>
      <c r="E12" s="141" t="s">
        <v>107</v>
      </c>
      <c r="F12" s="141" t="s">
        <v>203</v>
      </c>
      <c r="G12" s="141" t="s">
        <v>204</v>
      </c>
      <c r="H12" s="19">
        <v>486000</v>
      </c>
      <c r="I12" s="19">
        <v>486000</v>
      </c>
      <c r="J12" s="19"/>
      <c r="K12" s="19"/>
      <c r="L12" s="19">
        <v>486000</v>
      </c>
      <c r="M12" s="19"/>
      <c r="N12" s="19"/>
      <c r="O12" s="19"/>
      <c r="P12" s="19"/>
      <c r="Q12" s="19"/>
      <c r="R12" s="19"/>
      <c r="S12" s="19"/>
      <c r="T12" s="19"/>
      <c r="U12" s="19"/>
      <c r="V12" s="19"/>
      <c r="W12" s="19"/>
    </row>
    <row customHeight="1" ht="21">
      <c r="A13" s="18" t="s">
        <v>71</v>
      </c>
      <c r="B13" s="141" t="s">
        <v>195</v>
      </c>
      <c r="C13" s="141" t="s">
        <v>196</v>
      </c>
      <c r="D13" s="141" t="s">
        <v>106</v>
      </c>
      <c r="E13" s="141" t="s">
        <v>107</v>
      </c>
      <c r="F13" s="141" t="s">
        <v>203</v>
      </c>
      <c r="G13" s="141" t="s">
        <v>204</v>
      </c>
      <c r="H13" s="19">
        <v>360000</v>
      </c>
      <c r="I13" s="19">
        <v>360000</v>
      </c>
      <c r="J13" s="19"/>
      <c r="K13" s="19"/>
      <c r="L13" s="19">
        <v>360000</v>
      </c>
      <c r="M13" s="19"/>
      <c r="N13" s="19"/>
      <c r="O13" s="19"/>
      <c r="P13" s="19"/>
      <c r="Q13" s="19"/>
      <c r="R13" s="19"/>
      <c r="S13" s="19"/>
      <c r="T13" s="19"/>
      <c r="U13" s="19"/>
      <c r="V13" s="19"/>
      <c r="W13" s="19"/>
    </row>
    <row customHeight="1" ht="21">
      <c r="A14" s="18" t="s">
        <v>71</v>
      </c>
      <c r="B14" s="141" t="s">
        <v>195</v>
      </c>
      <c r="C14" s="141" t="s">
        <v>196</v>
      </c>
      <c r="D14" s="141" t="s">
        <v>106</v>
      </c>
      <c r="E14" s="141" t="s">
        <v>107</v>
      </c>
      <c r="F14" s="141" t="s">
        <v>203</v>
      </c>
      <c r="G14" s="141" t="s">
        <v>204</v>
      </c>
      <c r="H14" s="19">
        <v>289980</v>
      </c>
      <c r="I14" s="19">
        <v>289980</v>
      </c>
      <c r="J14" s="19"/>
      <c r="K14" s="19"/>
      <c r="L14" s="19">
        <v>289980</v>
      </c>
      <c r="M14" s="19"/>
      <c r="N14" s="19"/>
      <c r="O14" s="19"/>
      <c r="P14" s="19"/>
      <c r="Q14" s="19"/>
      <c r="R14" s="19"/>
      <c r="S14" s="19"/>
      <c r="T14" s="19"/>
      <c r="U14" s="19"/>
      <c r="V14" s="19"/>
      <c r="W14" s="19"/>
    </row>
    <row customHeight="1" ht="21">
      <c r="A15" s="18" t="s">
        <v>71</v>
      </c>
      <c r="B15" s="141" t="s">
        <v>195</v>
      </c>
      <c r="C15" s="141" t="s">
        <v>196</v>
      </c>
      <c r="D15" s="141" t="s">
        <v>106</v>
      </c>
      <c r="E15" s="141" t="s">
        <v>107</v>
      </c>
      <c r="F15" s="141" t="s">
        <v>203</v>
      </c>
      <c r="G15" s="141" t="s">
        <v>204</v>
      </c>
      <c r="H15" s="19">
        <v>459864</v>
      </c>
      <c r="I15" s="19">
        <v>459864</v>
      </c>
      <c r="J15" s="19"/>
      <c r="K15" s="19"/>
      <c r="L15" s="19">
        <v>459864</v>
      </c>
      <c r="M15" s="19"/>
      <c r="N15" s="19"/>
      <c r="O15" s="19"/>
      <c r="P15" s="19"/>
      <c r="Q15" s="19"/>
      <c r="R15" s="19"/>
      <c r="S15" s="19"/>
      <c r="T15" s="19"/>
      <c r="U15" s="19"/>
      <c r="V15" s="19"/>
      <c r="W15" s="19"/>
    </row>
    <row customHeight="1" ht="21">
      <c r="A16" s="18" t="s">
        <v>71</v>
      </c>
      <c r="B16" s="141" t="s">
        <v>205</v>
      </c>
      <c r="C16" s="141" t="s">
        <v>206</v>
      </c>
      <c r="D16" s="141" t="s">
        <v>90</v>
      </c>
      <c r="E16" s="141" t="s">
        <v>91</v>
      </c>
      <c r="F16" s="141" t="s">
        <v>207</v>
      </c>
      <c r="G16" s="141" t="s">
        <v>208</v>
      </c>
      <c r="H16" s="19"/>
      <c r="I16" s="19"/>
      <c r="J16" s="19"/>
      <c r="K16" s="19"/>
      <c r="L16" s="19"/>
      <c r="M16" s="19"/>
      <c r="N16" s="19"/>
      <c r="O16" s="19"/>
      <c r="P16" s="19"/>
      <c r="Q16" s="19"/>
      <c r="R16" s="19"/>
      <c r="S16" s="19"/>
      <c r="T16" s="19"/>
      <c r="U16" s="19"/>
      <c r="V16" s="19"/>
      <c r="W16" s="19"/>
    </row>
    <row customHeight="1" ht="21">
      <c r="A17" s="18" t="s">
        <v>71</v>
      </c>
      <c r="B17" s="141" t="s">
        <v>205</v>
      </c>
      <c r="C17" s="141" t="s">
        <v>206</v>
      </c>
      <c r="D17" s="141" t="s">
        <v>90</v>
      </c>
      <c r="E17" s="141" t="s">
        <v>91</v>
      </c>
      <c r="F17" s="141" t="s">
        <v>207</v>
      </c>
      <c r="G17" s="141" t="s">
        <v>208</v>
      </c>
      <c r="H17" s="19">
        <v>390059.2</v>
      </c>
      <c r="I17" s="19">
        <v>390059.2</v>
      </c>
      <c r="J17" s="19"/>
      <c r="K17" s="19"/>
      <c r="L17" s="19">
        <v>390059.2</v>
      </c>
      <c r="M17" s="19"/>
      <c r="N17" s="19"/>
      <c r="O17" s="19"/>
      <c r="P17" s="19"/>
      <c r="Q17" s="19"/>
      <c r="R17" s="19"/>
      <c r="S17" s="19"/>
      <c r="T17" s="19"/>
      <c r="U17" s="19"/>
      <c r="V17" s="19"/>
      <c r="W17" s="19"/>
    </row>
    <row customHeight="1" ht="21">
      <c r="A18" s="18" t="s">
        <v>71</v>
      </c>
      <c r="B18" s="141" t="s">
        <v>205</v>
      </c>
      <c r="C18" s="141" t="s">
        <v>206</v>
      </c>
      <c r="D18" s="141" t="s">
        <v>209</v>
      </c>
      <c r="E18" s="141" t="s">
        <v>210</v>
      </c>
      <c r="F18" s="141" t="s">
        <v>211</v>
      </c>
      <c r="G18" s="141" t="s">
        <v>212</v>
      </c>
      <c r="H18" s="19"/>
      <c r="I18" s="19"/>
      <c r="J18" s="19"/>
      <c r="K18" s="19"/>
      <c r="L18" s="19"/>
      <c r="M18" s="19"/>
      <c r="N18" s="19"/>
      <c r="O18" s="19"/>
      <c r="P18" s="19"/>
      <c r="Q18" s="19"/>
      <c r="R18" s="19"/>
      <c r="S18" s="19"/>
      <c r="T18" s="19"/>
      <c r="U18" s="19"/>
      <c r="V18" s="19"/>
      <c r="W18" s="19"/>
    </row>
    <row customHeight="1" ht="21">
      <c r="A19" s="18" t="s">
        <v>71</v>
      </c>
      <c r="B19" s="141" t="s">
        <v>205</v>
      </c>
      <c r="C19" s="141" t="s">
        <v>206</v>
      </c>
      <c r="D19" s="141" t="s">
        <v>213</v>
      </c>
      <c r="E19" s="141" t="s">
        <v>214</v>
      </c>
      <c r="F19" s="141" t="s">
        <v>215</v>
      </c>
      <c r="G19" s="141" t="s">
        <v>216</v>
      </c>
      <c r="H19" s="19"/>
      <c r="I19" s="19"/>
      <c r="J19" s="19"/>
      <c r="K19" s="19"/>
      <c r="L19" s="19"/>
      <c r="M19" s="19"/>
      <c r="N19" s="19"/>
      <c r="O19" s="19"/>
      <c r="P19" s="19"/>
      <c r="Q19" s="19"/>
      <c r="R19" s="19"/>
      <c r="S19" s="19"/>
      <c r="T19" s="19"/>
      <c r="U19" s="19"/>
      <c r="V19" s="19"/>
      <c r="W19" s="19"/>
    </row>
    <row customHeight="1" ht="21">
      <c r="A20" s="18" t="s">
        <v>71</v>
      </c>
      <c r="B20" s="141" t="s">
        <v>205</v>
      </c>
      <c r="C20" s="141" t="s">
        <v>206</v>
      </c>
      <c r="D20" s="141" t="s">
        <v>96</v>
      </c>
      <c r="E20" s="141" t="s">
        <v>97</v>
      </c>
      <c r="F20" s="141" t="s">
        <v>215</v>
      </c>
      <c r="G20" s="141" t="s">
        <v>216</v>
      </c>
      <c r="H20" s="19"/>
      <c r="I20" s="19"/>
      <c r="J20" s="19"/>
      <c r="K20" s="19"/>
      <c r="L20" s="19"/>
      <c r="M20" s="19"/>
      <c r="N20" s="19"/>
      <c r="O20" s="19"/>
      <c r="P20" s="19"/>
      <c r="Q20" s="19"/>
      <c r="R20" s="19"/>
      <c r="S20" s="19"/>
      <c r="T20" s="19"/>
      <c r="U20" s="19"/>
      <c r="V20" s="19"/>
      <c r="W20" s="19"/>
    </row>
    <row customHeight="1" ht="21">
      <c r="A21" s="18" t="s">
        <v>71</v>
      </c>
      <c r="B21" s="141" t="s">
        <v>205</v>
      </c>
      <c r="C21" s="141" t="s">
        <v>206</v>
      </c>
      <c r="D21" s="141" t="s">
        <v>96</v>
      </c>
      <c r="E21" s="141" t="s">
        <v>97</v>
      </c>
      <c r="F21" s="141" t="s">
        <v>215</v>
      </c>
      <c r="G21" s="141" t="s">
        <v>216</v>
      </c>
      <c r="H21" s="19">
        <v>173088.77</v>
      </c>
      <c r="I21" s="19">
        <v>173088.77</v>
      </c>
      <c r="J21" s="19"/>
      <c r="K21" s="19"/>
      <c r="L21" s="19">
        <v>173088.77</v>
      </c>
      <c r="M21" s="19"/>
      <c r="N21" s="19"/>
      <c r="O21" s="19"/>
      <c r="P21" s="19"/>
      <c r="Q21" s="19"/>
      <c r="R21" s="19"/>
      <c r="S21" s="19"/>
      <c r="T21" s="19"/>
      <c r="U21" s="19"/>
      <c r="V21" s="19"/>
      <c r="W21" s="19"/>
    </row>
    <row customHeight="1" ht="21">
      <c r="A22" s="18" t="s">
        <v>71</v>
      </c>
      <c r="B22" s="141" t="s">
        <v>205</v>
      </c>
      <c r="C22" s="141" t="s">
        <v>206</v>
      </c>
      <c r="D22" s="141" t="s">
        <v>98</v>
      </c>
      <c r="E22" s="141" t="s">
        <v>99</v>
      </c>
      <c r="F22" s="141" t="s">
        <v>217</v>
      </c>
      <c r="G22" s="141" t="s">
        <v>218</v>
      </c>
      <c r="H22" s="19"/>
      <c r="I22" s="19"/>
      <c r="J22" s="19"/>
      <c r="K22" s="19"/>
      <c r="L22" s="19"/>
      <c r="M22" s="19"/>
      <c r="N22" s="19"/>
      <c r="O22" s="19"/>
      <c r="P22" s="19"/>
      <c r="Q22" s="19"/>
      <c r="R22" s="19"/>
      <c r="S22" s="19"/>
      <c r="T22" s="19"/>
      <c r="U22" s="19"/>
      <c r="V22" s="19"/>
      <c r="W22" s="19"/>
    </row>
    <row customHeight="1" ht="21">
      <c r="A23" s="18" t="s">
        <v>71</v>
      </c>
      <c r="B23" s="141" t="s">
        <v>205</v>
      </c>
      <c r="C23" s="141" t="s">
        <v>206</v>
      </c>
      <c r="D23" s="141" t="s">
        <v>98</v>
      </c>
      <c r="E23" s="141" t="s">
        <v>99</v>
      </c>
      <c r="F23" s="141" t="s">
        <v>217</v>
      </c>
      <c r="G23" s="141" t="s">
        <v>218</v>
      </c>
      <c r="H23" s="19">
        <v>75116.1</v>
      </c>
      <c r="I23" s="19">
        <v>75116.1</v>
      </c>
      <c r="J23" s="19"/>
      <c r="K23" s="19"/>
      <c r="L23" s="19">
        <v>75116.1</v>
      </c>
      <c r="M23" s="19"/>
      <c r="N23" s="19"/>
      <c r="O23" s="19"/>
      <c r="P23" s="19"/>
      <c r="Q23" s="19"/>
      <c r="R23" s="19"/>
      <c r="S23" s="19"/>
      <c r="T23" s="19"/>
      <c r="U23" s="19"/>
      <c r="V23" s="19"/>
      <c r="W23" s="19"/>
    </row>
    <row customHeight="1" ht="21">
      <c r="A24" s="18" t="s">
        <v>71</v>
      </c>
      <c r="B24" s="141" t="s">
        <v>205</v>
      </c>
      <c r="C24" s="141" t="s">
        <v>206</v>
      </c>
      <c r="D24" s="141" t="s">
        <v>100</v>
      </c>
      <c r="E24" s="141" t="s">
        <v>101</v>
      </c>
      <c r="F24" s="141" t="s">
        <v>219</v>
      </c>
      <c r="G24" s="141" t="s">
        <v>220</v>
      </c>
      <c r="H24" s="19">
        <v>7392</v>
      </c>
      <c r="I24" s="19">
        <v>7392</v>
      </c>
      <c r="J24" s="19"/>
      <c r="K24" s="19"/>
      <c r="L24" s="19">
        <v>7392</v>
      </c>
      <c r="M24" s="19"/>
      <c r="N24" s="19"/>
      <c r="O24" s="19"/>
      <c r="P24" s="19"/>
      <c r="Q24" s="19"/>
      <c r="R24" s="19"/>
      <c r="S24" s="19"/>
      <c r="T24" s="19"/>
      <c r="U24" s="19"/>
      <c r="V24" s="19"/>
      <c r="W24" s="19"/>
    </row>
    <row customHeight="1" ht="21">
      <c r="A25" s="18" t="s">
        <v>71</v>
      </c>
      <c r="B25" s="141" t="s">
        <v>205</v>
      </c>
      <c r="C25" s="141" t="s">
        <v>206</v>
      </c>
      <c r="D25" s="141" t="s">
        <v>100</v>
      </c>
      <c r="E25" s="141" t="s">
        <v>101</v>
      </c>
      <c r="F25" s="141" t="s">
        <v>219</v>
      </c>
      <c r="G25" s="141" t="s">
        <v>220</v>
      </c>
      <c r="H25" s="19"/>
      <c r="I25" s="19"/>
      <c r="J25" s="19"/>
      <c r="K25" s="19"/>
      <c r="L25" s="19"/>
      <c r="M25" s="19"/>
      <c r="N25" s="19"/>
      <c r="O25" s="19"/>
      <c r="P25" s="19"/>
      <c r="Q25" s="19"/>
      <c r="R25" s="19"/>
      <c r="S25" s="19"/>
      <c r="T25" s="19"/>
      <c r="U25" s="19"/>
      <c r="V25" s="19"/>
      <c r="W25" s="19"/>
    </row>
    <row customHeight="1" ht="21">
      <c r="A26" s="18" t="s">
        <v>71</v>
      </c>
      <c r="B26" s="141" t="s">
        <v>205</v>
      </c>
      <c r="C26" s="141" t="s">
        <v>206</v>
      </c>
      <c r="D26" s="141" t="s">
        <v>100</v>
      </c>
      <c r="E26" s="141" t="s">
        <v>101</v>
      </c>
      <c r="F26" s="141" t="s">
        <v>219</v>
      </c>
      <c r="G26" s="141" t="s">
        <v>220</v>
      </c>
      <c r="H26" s="19"/>
      <c r="I26" s="19"/>
      <c r="J26" s="19"/>
      <c r="K26" s="19"/>
      <c r="L26" s="19"/>
      <c r="M26" s="19"/>
      <c r="N26" s="19"/>
      <c r="O26" s="19"/>
      <c r="P26" s="19"/>
      <c r="Q26" s="19"/>
      <c r="R26" s="19"/>
      <c r="S26" s="19"/>
      <c r="T26" s="19"/>
      <c r="U26" s="19"/>
      <c r="V26" s="19"/>
      <c r="W26" s="19"/>
    </row>
    <row customHeight="1" ht="21">
      <c r="A27" s="18" t="s">
        <v>71</v>
      </c>
      <c r="B27" s="141" t="s">
        <v>205</v>
      </c>
      <c r="C27" s="141" t="s">
        <v>206</v>
      </c>
      <c r="D27" s="141" t="s">
        <v>106</v>
      </c>
      <c r="E27" s="141" t="s">
        <v>107</v>
      </c>
      <c r="F27" s="141" t="s">
        <v>219</v>
      </c>
      <c r="G27" s="141" t="s">
        <v>220</v>
      </c>
      <c r="H27" s="19">
        <v>17065.09</v>
      </c>
      <c r="I27" s="19">
        <v>17065.09</v>
      </c>
      <c r="J27" s="19"/>
      <c r="K27" s="19"/>
      <c r="L27" s="19">
        <v>17065.09</v>
      </c>
      <c r="M27" s="19"/>
      <c r="N27" s="19"/>
      <c r="O27" s="19"/>
      <c r="P27" s="19"/>
      <c r="Q27" s="19"/>
      <c r="R27" s="19"/>
      <c r="S27" s="19"/>
      <c r="T27" s="19"/>
      <c r="U27" s="19"/>
      <c r="V27" s="19"/>
      <c r="W27" s="19"/>
    </row>
    <row customHeight="1" ht="21">
      <c r="A28" s="18" t="s">
        <v>71</v>
      </c>
      <c r="B28" s="141" t="s">
        <v>205</v>
      </c>
      <c r="C28" s="141" t="s">
        <v>206</v>
      </c>
      <c r="D28" s="141" t="s">
        <v>100</v>
      </c>
      <c r="E28" s="141" t="s">
        <v>101</v>
      </c>
      <c r="F28" s="141" t="s">
        <v>219</v>
      </c>
      <c r="G28" s="141" t="s">
        <v>220</v>
      </c>
      <c r="H28" s="19">
        <v>4875.74</v>
      </c>
      <c r="I28" s="19">
        <v>4875.74</v>
      </c>
      <c r="J28" s="19"/>
      <c r="K28" s="19"/>
      <c r="L28" s="19">
        <v>4875.74</v>
      </c>
      <c r="M28" s="19"/>
      <c r="N28" s="19"/>
      <c r="O28" s="19"/>
      <c r="P28" s="19"/>
      <c r="Q28" s="19"/>
      <c r="R28" s="19"/>
      <c r="S28" s="19"/>
      <c r="T28" s="19"/>
      <c r="U28" s="19"/>
      <c r="V28" s="19"/>
      <c r="W28" s="19"/>
    </row>
    <row customHeight="1" ht="21">
      <c r="A29" s="18" t="s">
        <v>71</v>
      </c>
      <c r="B29" s="141" t="s">
        <v>221</v>
      </c>
      <c r="C29" s="141" t="s">
        <v>115</v>
      </c>
      <c r="D29" s="141" t="s">
        <v>114</v>
      </c>
      <c r="E29" s="141" t="s">
        <v>115</v>
      </c>
      <c r="F29" s="141" t="s">
        <v>222</v>
      </c>
      <c r="G29" s="141" t="s">
        <v>115</v>
      </c>
      <c r="H29" s="19"/>
      <c r="I29" s="19"/>
      <c r="J29" s="19"/>
      <c r="K29" s="19"/>
      <c r="L29" s="19"/>
      <c r="M29" s="19"/>
      <c r="N29" s="19"/>
      <c r="O29" s="19"/>
      <c r="P29" s="19"/>
      <c r="Q29" s="19"/>
      <c r="R29" s="19"/>
      <c r="S29" s="19"/>
      <c r="T29" s="19"/>
      <c r="U29" s="19"/>
      <c r="V29" s="19"/>
      <c r="W29" s="19"/>
    </row>
    <row customHeight="1" ht="21">
      <c r="A30" s="18" t="s">
        <v>71</v>
      </c>
      <c r="B30" s="141" t="s">
        <v>221</v>
      </c>
      <c r="C30" s="141" t="s">
        <v>115</v>
      </c>
      <c r="D30" s="141" t="s">
        <v>114</v>
      </c>
      <c r="E30" s="141" t="s">
        <v>115</v>
      </c>
      <c r="F30" s="141" t="s">
        <v>222</v>
      </c>
      <c r="G30" s="141" t="s">
        <v>115</v>
      </c>
      <c r="H30" s="19">
        <v>281072.16</v>
      </c>
      <c r="I30" s="19">
        <v>281072.16</v>
      </c>
      <c r="J30" s="19"/>
      <c r="K30" s="19"/>
      <c r="L30" s="19">
        <v>281072.16</v>
      </c>
      <c r="M30" s="19"/>
      <c r="N30" s="19"/>
      <c r="O30" s="19"/>
      <c r="P30" s="19"/>
      <c r="Q30" s="19"/>
      <c r="R30" s="19"/>
      <c r="S30" s="19"/>
      <c r="T30" s="19"/>
      <c r="U30" s="19"/>
      <c r="V30" s="19"/>
      <c r="W30" s="19"/>
    </row>
    <row customHeight="1" ht="21">
      <c r="A31" s="18" t="s">
        <v>71</v>
      </c>
      <c r="B31" s="141" t="s">
        <v>223</v>
      </c>
      <c r="C31" s="141" t="s">
        <v>224</v>
      </c>
      <c r="D31" s="141" t="s">
        <v>106</v>
      </c>
      <c r="E31" s="141" t="s">
        <v>107</v>
      </c>
      <c r="F31" s="141" t="s">
        <v>225</v>
      </c>
      <c r="G31" s="141" t="s">
        <v>226</v>
      </c>
      <c r="H31" s="19">
        <v>87470</v>
      </c>
      <c r="I31" s="19">
        <v>87470</v>
      </c>
      <c r="J31" s="19"/>
      <c r="K31" s="19"/>
      <c r="L31" s="19">
        <v>87470</v>
      </c>
      <c r="M31" s="19"/>
      <c r="N31" s="19"/>
      <c r="O31" s="19"/>
      <c r="P31" s="19"/>
      <c r="Q31" s="19"/>
      <c r="R31" s="19"/>
      <c r="S31" s="19"/>
      <c r="T31" s="19"/>
      <c r="U31" s="19"/>
      <c r="V31" s="19"/>
      <c r="W31" s="19"/>
    </row>
    <row customHeight="1" ht="21">
      <c r="A32" s="18" t="s">
        <v>71</v>
      </c>
      <c r="B32" s="141" t="s">
        <v>223</v>
      </c>
      <c r="C32" s="141" t="s">
        <v>224</v>
      </c>
      <c r="D32" s="141" t="s">
        <v>106</v>
      </c>
      <c r="E32" s="141" t="s">
        <v>107</v>
      </c>
      <c r="F32" s="141" t="s">
        <v>227</v>
      </c>
      <c r="G32" s="141" t="s">
        <v>228</v>
      </c>
      <c r="H32" s="19">
        <v>7000</v>
      </c>
      <c r="I32" s="19">
        <v>7000</v>
      </c>
      <c r="J32" s="19"/>
      <c r="K32" s="19"/>
      <c r="L32" s="19">
        <v>7000</v>
      </c>
      <c r="M32" s="19"/>
      <c r="N32" s="19"/>
      <c r="O32" s="19"/>
      <c r="P32" s="19"/>
      <c r="Q32" s="19"/>
      <c r="R32" s="19"/>
      <c r="S32" s="19"/>
      <c r="T32" s="19"/>
      <c r="U32" s="19"/>
      <c r="V32" s="19"/>
      <c r="W32" s="19"/>
    </row>
    <row customHeight="1" ht="21">
      <c r="A33" s="18" t="s">
        <v>71</v>
      </c>
      <c r="B33" s="141" t="s">
        <v>229</v>
      </c>
      <c r="C33" s="141" t="s">
        <v>170</v>
      </c>
      <c r="D33" s="141" t="s">
        <v>106</v>
      </c>
      <c r="E33" s="141" t="s">
        <v>107</v>
      </c>
      <c r="F33" s="141" t="s">
        <v>230</v>
      </c>
      <c r="G33" s="141" t="s">
        <v>170</v>
      </c>
      <c r="H33" s="19">
        <v>3000</v>
      </c>
      <c r="I33" s="19">
        <v>3000</v>
      </c>
      <c r="J33" s="19"/>
      <c r="K33" s="19"/>
      <c r="L33" s="19">
        <v>3000</v>
      </c>
      <c r="M33" s="19"/>
      <c r="N33" s="19"/>
      <c r="O33" s="19"/>
      <c r="P33" s="19"/>
      <c r="Q33" s="19"/>
      <c r="R33" s="19"/>
      <c r="S33" s="19"/>
      <c r="T33" s="19"/>
      <c r="U33" s="19"/>
      <c r="V33" s="19"/>
      <c r="W33" s="19"/>
    </row>
    <row customHeight="1" ht="21">
      <c r="A34" s="18" t="s">
        <v>71</v>
      </c>
      <c r="B34" s="141" t="s">
        <v>231</v>
      </c>
      <c r="C34" s="141" t="s">
        <v>232</v>
      </c>
      <c r="D34" s="141" t="s">
        <v>88</v>
      </c>
      <c r="E34" s="141" t="s">
        <v>89</v>
      </c>
      <c r="F34" s="141" t="s">
        <v>225</v>
      </c>
      <c r="G34" s="141" t="s">
        <v>226</v>
      </c>
      <c r="H34" s="19">
        <v>600</v>
      </c>
      <c r="I34" s="19">
        <v>600</v>
      </c>
      <c r="J34" s="19"/>
      <c r="K34" s="19"/>
      <c r="L34" s="19">
        <v>600</v>
      </c>
      <c r="M34" s="19"/>
      <c r="N34" s="19"/>
      <c r="O34" s="19"/>
      <c r="P34" s="19"/>
      <c r="Q34" s="19"/>
      <c r="R34" s="19"/>
      <c r="S34" s="19"/>
      <c r="T34" s="19"/>
      <c r="U34" s="19"/>
      <c r="V34" s="19"/>
      <c r="W34" s="19"/>
    </row>
    <row customHeight="1" ht="21">
      <c r="A35" s="18" t="s">
        <v>71</v>
      </c>
      <c r="B35" s="141" t="s">
        <v>233</v>
      </c>
      <c r="C35" s="141" t="s">
        <v>234</v>
      </c>
      <c r="D35" s="141" t="s">
        <v>106</v>
      </c>
      <c r="E35" s="141" t="s">
        <v>107</v>
      </c>
      <c r="F35" s="141" t="s">
        <v>235</v>
      </c>
      <c r="G35" s="141" t="s">
        <v>236</v>
      </c>
      <c r="H35" s="19">
        <v>17229.96</v>
      </c>
      <c r="I35" s="19">
        <v>17229.96</v>
      </c>
      <c r="J35" s="19"/>
      <c r="K35" s="19"/>
      <c r="L35" s="19">
        <v>17229.96</v>
      </c>
      <c r="M35" s="19"/>
      <c r="N35" s="19"/>
      <c r="O35" s="19"/>
      <c r="P35" s="19"/>
      <c r="Q35" s="19"/>
      <c r="R35" s="19"/>
      <c r="S35" s="19"/>
      <c r="T35" s="19"/>
      <c r="U35" s="19"/>
      <c r="V35" s="19"/>
      <c r="W35" s="19"/>
    </row>
    <row customHeight="1" ht="21">
      <c r="A36" s="18" t="s">
        <v>71</v>
      </c>
      <c r="B36" s="141" t="s">
        <v>237</v>
      </c>
      <c r="C36" s="141" t="s">
        <v>238</v>
      </c>
      <c r="D36" s="141" t="s">
        <v>106</v>
      </c>
      <c r="E36" s="141" t="s">
        <v>107</v>
      </c>
      <c r="F36" s="141" t="s">
        <v>239</v>
      </c>
      <c r="G36" s="141" t="s">
        <v>238</v>
      </c>
      <c r="H36" s="19">
        <v>22973.28</v>
      </c>
      <c r="I36" s="19">
        <v>22973.28</v>
      </c>
      <c r="J36" s="19"/>
      <c r="K36" s="19"/>
      <c r="L36" s="19">
        <v>22973.28</v>
      </c>
      <c r="M36" s="19"/>
      <c r="N36" s="19"/>
      <c r="O36" s="19"/>
      <c r="P36" s="19"/>
      <c r="Q36" s="19"/>
      <c r="R36" s="19"/>
      <c r="S36" s="19"/>
      <c r="T36" s="19"/>
      <c r="U36" s="19"/>
      <c r="V36" s="19"/>
      <c r="W36" s="19"/>
    </row>
    <row customHeight="1" ht="21">
      <c r="A37" s="18" t="s">
        <v>71</v>
      </c>
      <c r="B37" s="141" t="s">
        <v>240</v>
      </c>
      <c r="C37" s="141" t="s">
        <v>241</v>
      </c>
      <c r="D37" s="141" t="s">
        <v>106</v>
      </c>
      <c r="E37" s="141" t="s">
        <v>107</v>
      </c>
      <c r="F37" s="141" t="s">
        <v>242</v>
      </c>
      <c r="G37" s="141" t="s">
        <v>241</v>
      </c>
      <c r="H37" s="19">
        <v>486</v>
      </c>
      <c r="I37" s="19">
        <v>486</v>
      </c>
      <c r="J37" s="19"/>
      <c r="K37" s="19"/>
      <c r="L37" s="19">
        <v>486</v>
      </c>
      <c r="M37" s="19"/>
      <c r="N37" s="19"/>
      <c r="O37" s="19"/>
      <c r="P37" s="19"/>
      <c r="Q37" s="19"/>
      <c r="R37" s="19"/>
      <c r="S37" s="19"/>
      <c r="T37" s="19"/>
      <c r="U37" s="19"/>
      <c r="V37" s="19"/>
      <c r="W37" s="19"/>
    </row>
    <row customHeight="1" ht="21">
      <c r="A38" s="18" t="s">
        <v>71</v>
      </c>
      <c r="B38" s="141" t="s">
        <v>243</v>
      </c>
      <c r="C38" s="141" t="s">
        <v>244</v>
      </c>
      <c r="D38" s="141" t="s">
        <v>106</v>
      </c>
      <c r="E38" s="141" t="s">
        <v>107</v>
      </c>
      <c r="F38" s="141" t="s">
        <v>245</v>
      </c>
      <c r="G38" s="141" t="s">
        <v>244</v>
      </c>
      <c r="H38" s="19">
        <v>30000</v>
      </c>
      <c r="I38" s="19">
        <v>30000</v>
      </c>
      <c r="J38" s="19"/>
      <c r="K38" s="19"/>
      <c r="L38" s="19">
        <v>30000</v>
      </c>
      <c r="M38" s="19"/>
      <c r="N38" s="19"/>
      <c r="O38" s="19"/>
      <c r="P38" s="19"/>
      <c r="Q38" s="19"/>
      <c r="R38" s="19"/>
      <c r="S38" s="19"/>
      <c r="T38" s="19"/>
      <c r="U38" s="19"/>
      <c r="V38" s="19"/>
      <c r="W38" s="19"/>
    </row>
    <row customHeight="1" ht="21">
      <c r="A39" s="18" t="s">
        <v>71</v>
      </c>
      <c r="B39" s="141" t="s">
        <v>246</v>
      </c>
      <c r="C39" s="141" t="s">
        <v>247</v>
      </c>
      <c r="D39" s="141" t="s">
        <v>88</v>
      </c>
      <c r="E39" s="141" t="s">
        <v>89</v>
      </c>
      <c r="F39" s="141" t="s">
        <v>248</v>
      </c>
      <c r="G39" s="141" t="s">
        <v>249</v>
      </c>
      <c r="H39" s="19">
        <v>21949.8</v>
      </c>
      <c r="I39" s="19">
        <v>21949.8</v>
      </c>
      <c r="J39" s="19"/>
      <c r="K39" s="19"/>
      <c r="L39" s="19">
        <v>21949.8</v>
      </c>
      <c r="M39" s="19"/>
      <c r="N39" s="19"/>
      <c r="O39" s="19"/>
      <c r="P39" s="19"/>
      <c r="Q39" s="19"/>
      <c r="R39" s="19"/>
      <c r="S39" s="19"/>
      <c r="T39" s="19"/>
      <c r="U39" s="19"/>
      <c r="V39" s="19"/>
      <c r="W39" s="19"/>
    </row>
    <row customHeight="1" ht="21">
      <c r="A40" s="142" t="s">
        <v>116</v>
      </c>
      <c r="B40" s="143"/>
      <c r="C40" s="143"/>
      <c r="D40" s="143"/>
      <c r="E40" s="143"/>
      <c r="F40" s="143"/>
      <c r="G40" s="144"/>
      <c r="H40" s="19">
        <v>3967646.1</v>
      </c>
      <c r="I40" s="19">
        <v>3967646.1</v>
      </c>
      <c r="J40" s="19"/>
      <c r="K40" s="19"/>
      <c r="L40" s="19">
        <v>3967646.1</v>
      </c>
      <c r="M40" s="19"/>
      <c r="N40" s="19"/>
      <c r="O40" s="19"/>
      <c r="P40" s="19"/>
      <c r="Q40" s="19"/>
      <c r="R40" s="19"/>
      <c r="S40" s="19"/>
      <c r="T40" s="19"/>
      <c r="U40" s="19"/>
      <c r="V40" s="19"/>
      <c r="W40" s="19"/>
    </row>
  </sheetData>
  <mergeCells count="30">
    <mergeCell ref="A2:W2"/>
    <mergeCell ref="A3:G3"/>
    <mergeCell ref="A4:A7"/>
    <mergeCell ref="B4:B7"/>
    <mergeCell ref="C4:C7"/>
    <mergeCell ref="D4:D7"/>
    <mergeCell ref="E4:E7"/>
    <mergeCell ref="F4:F7"/>
    <mergeCell ref="G4:G7"/>
    <mergeCell ref="I5:M5"/>
    <mergeCell ref="Q5:Q7"/>
    <mergeCell ref="R5:W5"/>
    <mergeCell ref="V6:V7"/>
    <mergeCell ref="W6:W7"/>
    <mergeCell ref="A40:G40"/>
    <mergeCell ref="H4:W4"/>
    <mergeCell ref="H5:H7"/>
    <mergeCell ref="J6:J7"/>
    <mergeCell ref="K6:K7"/>
    <mergeCell ref="L6:L7"/>
    <mergeCell ref="M6:M7"/>
    <mergeCell ref="R6:R7"/>
    <mergeCell ref="N6:N7"/>
    <mergeCell ref="O6:O7"/>
    <mergeCell ref="P6:P7"/>
    <mergeCell ref="N5:P5"/>
    <mergeCell ref="S6:S7"/>
    <mergeCell ref="T6:T7"/>
    <mergeCell ref="U6:U7"/>
    <mergeCell ref="I6:I7"/>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DF25B-86A2-25C7-C3DB-2C32E1CE86DA}" mc:Ignorable="x14ac xr xr2 xr3">
  <sheetPr>
    <outlinePr summaryRight="0" summaryBelow="0"/>
    <pageSetUpPr fitToPage="1"/>
  </sheetPr>
  <dimension ref="A1:W18"/>
  <sheetViews>
    <sheetView topLeftCell="G11" showZeros="0" workbookViewId="0" tabSelected="1"/>
  </sheetViews>
  <sheetFormatPr defaultColWidth="9.140625" customHeight="1" defaultRowHeight="14.25"/>
  <cols>
    <col min="1" max="1" width="12.421875" customWidth="1"/>
    <col min="2" max="2" width="30.44140625" customWidth="1"/>
    <col min="3" max="3" width="32.8515625" customWidth="1"/>
    <col min="4" max="4" width="23.8515625" customWidth="1"/>
    <col min="5" max="5" width="11.140625" customWidth="1"/>
    <col min="6" max="6" width="17.7109375" customWidth="1"/>
    <col min="7" max="7" width="9.8515625" customWidth="1"/>
    <col min="8" max="8" width="17.7109375" customWidth="1"/>
    <col min="9" max="21" width="19.140625" customWidth="1"/>
    <col min="22" max="23" width="19.28125" customWidth="1"/>
  </cols>
  <sheetData>
    <row customHeight="1" ht="15">
      <c r="A1" s="60"/>
      <c r="B1" s="145"/>
      <c r="C1" s="60"/>
      <c r="D1" s="60"/>
      <c r="E1" s="146"/>
      <c r="F1" s="146"/>
      <c r="G1" s="146"/>
      <c r="H1" s="146"/>
      <c r="I1" s="145"/>
      <c r="J1" s="145"/>
      <c r="K1" s="145"/>
      <c r="L1" s="145"/>
      <c r="M1" s="145"/>
      <c r="N1" s="145"/>
      <c r="O1" s="145"/>
      <c r="P1" s="145"/>
      <c r="Q1" s="145"/>
      <c r="R1" s="60"/>
      <c r="S1" s="60"/>
      <c r="T1" s="60"/>
      <c r="U1" s="145"/>
      <c r="V1" s="60"/>
      <c r="W1" s="8" t="s">
        <v>250</v>
      </c>
    </row>
    <row customHeight="1" ht="41.25">
      <c r="A2" s="9">
        <f>"2025"&amp;"年部门项目支出预算表"</f>
      </c>
      <c r="B2" s="131"/>
      <c r="C2" s="131"/>
      <c r="D2" s="131"/>
      <c r="E2" s="131"/>
      <c r="F2" s="131"/>
      <c r="G2" s="131"/>
      <c r="H2" s="131"/>
      <c r="I2" s="131"/>
      <c r="J2" s="131"/>
      <c r="K2" s="131"/>
      <c r="L2" s="131"/>
      <c r="M2" s="131"/>
      <c r="N2" s="131"/>
      <c r="O2" s="131"/>
      <c r="P2" s="131"/>
      <c r="Q2" s="131"/>
      <c r="R2" s="131"/>
      <c r="S2" s="131"/>
      <c r="T2" s="131"/>
      <c r="U2" s="131"/>
      <c r="V2" s="131"/>
      <c r="W2" s="131"/>
    </row>
    <row customHeight="1" ht="18.75">
      <c r="A3" s="147">
        <f>"单位名称："&amp;"临沧市灌区工程建设管理中心"</f>
      </c>
      <c r="B3" s="148"/>
      <c r="C3" s="148"/>
      <c r="D3" s="148"/>
      <c r="E3" s="148"/>
      <c r="F3" s="148"/>
      <c r="G3" s="148"/>
      <c r="H3" s="148"/>
      <c r="I3" s="149"/>
      <c r="J3" s="149"/>
      <c r="K3" s="149"/>
      <c r="L3" s="149"/>
      <c r="M3" s="149"/>
      <c r="N3" s="149"/>
      <c r="O3" s="149"/>
      <c r="P3" s="149"/>
      <c r="Q3" s="149"/>
      <c r="R3" s="60"/>
      <c r="S3" s="60"/>
      <c r="T3" s="60"/>
      <c r="U3" s="145"/>
      <c r="V3" s="60"/>
      <c r="W3" s="8" t="s">
        <v>165</v>
      </c>
    </row>
    <row customHeight="1" ht="18.75">
      <c r="A4" s="69" t="s">
        <v>251</v>
      </c>
      <c r="B4" s="150" t="s">
        <v>179</v>
      </c>
      <c r="C4" s="69" t="s">
        <v>180</v>
      </c>
      <c r="D4" s="69" t="s">
        <v>252</v>
      </c>
      <c r="E4" s="150" t="s">
        <v>181</v>
      </c>
      <c r="F4" s="150" t="s">
        <v>182</v>
      </c>
      <c r="G4" s="150" t="s">
        <v>253</v>
      </c>
      <c r="H4" s="150" t="s">
        <v>254</v>
      </c>
      <c r="I4" s="15" t="s">
        <v>56</v>
      </c>
      <c r="J4" s="13" t="s">
        <v>255</v>
      </c>
      <c r="K4" s="72"/>
      <c r="L4" s="72"/>
      <c r="M4" s="14"/>
      <c r="N4" s="13" t="s">
        <v>187</v>
      </c>
      <c r="O4" s="72"/>
      <c r="P4" s="14"/>
      <c r="Q4" s="150" t="s">
        <v>62</v>
      </c>
      <c r="R4" s="13" t="s">
        <v>78</v>
      </c>
      <c r="S4" s="72"/>
      <c r="T4" s="72"/>
      <c r="U4" s="72"/>
      <c r="V4" s="72"/>
      <c r="W4" s="14"/>
    </row>
    <row customHeight="1" ht="18.75">
      <c r="A5" s="135"/>
      <c r="B5" s="137"/>
      <c r="C5" s="135"/>
      <c r="D5" s="135"/>
      <c r="E5" s="151"/>
      <c r="F5" s="151"/>
      <c r="G5" s="151"/>
      <c r="H5" s="151"/>
      <c r="I5" s="137"/>
      <c r="J5" s="152" t="s">
        <v>59</v>
      </c>
      <c r="K5" s="105"/>
      <c r="L5" s="150" t="s">
        <v>60</v>
      </c>
      <c r="M5" s="150" t="s">
        <v>61</v>
      </c>
      <c r="N5" s="150" t="s">
        <v>59</v>
      </c>
      <c r="O5" s="150" t="s">
        <v>60</v>
      </c>
      <c r="P5" s="150" t="s">
        <v>61</v>
      </c>
      <c r="Q5" s="151"/>
      <c r="R5" s="150" t="s">
        <v>58</v>
      </c>
      <c r="S5" s="69" t="s">
        <v>65</v>
      </c>
      <c r="T5" s="69" t="s">
        <v>193</v>
      </c>
      <c r="U5" s="69" t="s">
        <v>67</v>
      </c>
      <c r="V5" s="69" t="s">
        <v>68</v>
      </c>
      <c r="W5" s="69" t="s">
        <v>69</v>
      </c>
    </row>
    <row customHeight="1" ht="18.75">
      <c r="A6" s="137"/>
      <c r="B6" s="137"/>
      <c r="C6" s="137"/>
      <c r="D6" s="137"/>
      <c r="E6" s="137"/>
      <c r="F6" s="137"/>
      <c r="G6" s="137"/>
      <c r="H6" s="137"/>
      <c r="I6" s="137"/>
      <c r="J6" s="153" t="s">
        <v>58</v>
      </c>
      <c r="K6" s="107"/>
      <c r="L6" s="137"/>
      <c r="M6" s="137"/>
      <c r="N6" s="137"/>
      <c r="O6" s="137"/>
      <c r="P6" s="137"/>
      <c r="Q6" s="137"/>
      <c r="R6" s="137"/>
      <c r="S6" s="136"/>
      <c r="T6" s="136"/>
      <c r="U6" s="136"/>
      <c r="V6" s="136"/>
      <c r="W6" s="136"/>
    </row>
    <row customHeight="1" ht="18.75">
      <c r="A7" s="120"/>
      <c r="B7" s="17"/>
      <c r="C7" s="120"/>
      <c r="D7" s="120"/>
      <c r="E7" s="73"/>
      <c r="F7" s="73"/>
      <c r="G7" s="73"/>
      <c r="H7" s="73"/>
      <c r="I7" s="17"/>
      <c r="J7" s="76" t="s">
        <v>58</v>
      </c>
      <c r="K7" s="76" t="s">
        <v>256</v>
      </c>
      <c r="L7" s="73"/>
      <c r="M7" s="73"/>
      <c r="N7" s="73"/>
      <c r="O7" s="73"/>
      <c r="P7" s="73"/>
      <c r="Q7" s="73"/>
      <c r="R7" s="73"/>
      <c r="S7" s="73"/>
      <c r="T7" s="73"/>
      <c r="U7" s="17"/>
      <c r="V7" s="73"/>
      <c r="W7" s="73"/>
    </row>
    <row customHeight="1" ht="18.75">
      <c r="A8" s="154">
        <v>1</v>
      </c>
      <c r="B8" s="154">
        <v>2</v>
      </c>
      <c r="C8" s="154">
        <v>3</v>
      </c>
      <c r="D8" s="154">
        <v>4</v>
      </c>
      <c r="E8" s="154">
        <v>5</v>
      </c>
      <c r="F8" s="154">
        <v>6</v>
      </c>
      <c r="G8" s="154">
        <v>7</v>
      </c>
      <c r="H8" s="154">
        <v>8</v>
      </c>
      <c r="I8" s="154">
        <v>9</v>
      </c>
      <c r="J8" s="154">
        <v>10</v>
      </c>
      <c r="K8" s="154">
        <v>11</v>
      </c>
      <c r="L8" s="154">
        <v>12</v>
      </c>
      <c r="M8" s="154">
        <v>13</v>
      </c>
      <c r="N8" s="154">
        <v>14</v>
      </c>
      <c r="O8" s="154">
        <v>15</v>
      </c>
      <c r="P8" s="154">
        <v>16</v>
      </c>
      <c r="Q8" s="154">
        <v>17</v>
      </c>
      <c r="R8" s="154">
        <v>18</v>
      </c>
      <c r="S8" s="154">
        <v>19</v>
      </c>
      <c r="T8" s="154">
        <v>20</v>
      </c>
      <c r="U8" s="154">
        <v>21</v>
      </c>
      <c r="V8" s="154">
        <v>22</v>
      </c>
      <c r="W8" s="154">
        <v>23</v>
      </c>
    </row>
    <row customHeight="1" ht="18.75">
      <c r="A9" s="141"/>
      <c r="B9" s="141"/>
      <c r="C9" s="141" t="s">
        <v>257</v>
      </c>
      <c r="D9" s="141"/>
      <c r="E9" s="141"/>
      <c r="F9" s="141"/>
      <c r="G9" s="141"/>
      <c r="H9" s="141"/>
      <c r="I9" s="19">
        <v>300000</v>
      </c>
      <c r="J9" s="19">
        <v>300000</v>
      </c>
      <c r="K9" s="19">
        <v>300000</v>
      </c>
      <c r="L9" s="19"/>
      <c r="M9" s="19"/>
      <c r="N9" s="19"/>
      <c r="O9" s="19"/>
      <c r="P9" s="19"/>
      <c r="Q9" s="19"/>
      <c r="R9" s="19"/>
      <c r="S9" s="19"/>
      <c r="T9" s="19"/>
      <c r="U9" s="19"/>
      <c r="V9" s="19"/>
      <c r="W9" s="19"/>
    </row>
    <row customHeight="1" ht="18.75">
      <c r="A10" s="155" t="s">
        <v>258</v>
      </c>
      <c r="B10" s="155" t="s">
        <v>259</v>
      </c>
      <c r="C10" s="141" t="s">
        <v>257</v>
      </c>
      <c r="D10" s="155" t="s">
        <v>71</v>
      </c>
      <c r="E10" s="155" t="s">
        <v>108</v>
      </c>
      <c r="F10" s="155" t="s">
        <v>109</v>
      </c>
      <c r="G10" s="155" t="s">
        <v>225</v>
      </c>
      <c r="H10" s="155" t="s">
        <v>226</v>
      </c>
      <c r="I10" s="19">
        <v>15000</v>
      </c>
      <c r="J10" s="19">
        <v>15000</v>
      </c>
      <c r="K10" s="19">
        <v>15000</v>
      </c>
      <c r="L10" s="19"/>
      <c r="M10" s="19"/>
      <c r="N10" s="19"/>
      <c r="O10" s="19"/>
      <c r="P10" s="19"/>
      <c r="Q10" s="19"/>
      <c r="R10" s="19"/>
      <c r="S10" s="19"/>
      <c r="T10" s="19"/>
      <c r="U10" s="19"/>
      <c r="V10" s="19"/>
      <c r="W10" s="19"/>
    </row>
    <row customHeight="1" ht="18.75">
      <c r="A11" s="155" t="s">
        <v>258</v>
      </c>
      <c r="B11" s="155" t="s">
        <v>259</v>
      </c>
      <c r="C11" s="141" t="s">
        <v>257</v>
      </c>
      <c r="D11" s="155" t="s">
        <v>71</v>
      </c>
      <c r="E11" s="155" t="s">
        <v>108</v>
      </c>
      <c r="F11" s="155" t="s">
        <v>109</v>
      </c>
      <c r="G11" s="155" t="s">
        <v>227</v>
      </c>
      <c r="H11" s="155" t="s">
        <v>228</v>
      </c>
      <c r="I11" s="19">
        <v>7000</v>
      </c>
      <c r="J11" s="19">
        <v>7000</v>
      </c>
      <c r="K11" s="19">
        <v>7000</v>
      </c>
      <c r="L11" s="19"/>
      <c r="M11" s="19"/>
      <c r="N11" s="19"/>
      <c r="O11" s="19"/>
      <c r="P11" s="19"/>
      <c r="Q11" s="19"/>
      <c r="R11" s="19"/>
      <c r="S11" s="19"/>
      <c r="T11" s="19"/>
      <c r="U11" s="19"/>
      <c r="V11" s="19"/>
      <c r="W11" s="19"/>
    </row>
    <row customHeight="1" ht="18.75">
      <c r="A12" s="155" t="s">
        <v>258</v>
      </c>
      <c r="B12" s="155" t="s">
        <v>259</v>
      </c>
      <c r="C12" s="141" t="s">
        <v>257</v>
      </c>
      <c r="D12" s="155" t="s">
        <v>71</v>
      </c>
      <c r="E12" s="155" t="s">
        <v>108</v>
      </c>
      <c r="F12" s="155" t="s">
        <v>109</v>
      </c>
      <c r="G12" s="155" t="s">
        <v>260</v>
      </c>
      <c r="H12" s="155" t="s">
        <v>261</v>
      </c>
      <c r="I12" s="19">
        <v>100000</v>
      </c>
      <c r="J12" s="19">
        <v>100000</v>
      </c>
      <c r="K12" s="19">
        <v>100000</v>
      </c>
      <c r="L12" s="19"/>
      <c r="M12" s="19"/>
      <c r="N12" s="19"/>
      <c r="O12" s="19"/>
      <c r="P12" s="19"/>
      <c r="Q12" s="19"/>
      <c r="R12" s="19"/>
      <c r="S12" s="19"/>
      <c r="T12" s="19"/>
      <c r="U12" s="19"/>
      <c r="V12" s="19"/>
      <c r="W12" s="19"/>
    </row>
    <row customHeight="1" ht="18.75">
      <c r="A13" s="155" t="s">
        <v>258</v>
      </c>
      <c r="B13" s="155" t="s">
        <v>259</v>
      </c>
      <c r="C13" s="141" t="s">
        <v>257</v>
      </c>
      <c r="D13" s="155" t="s">
        <v>71</v>
      </c>
      <c r="E13" s="155" t="s">
        <v>108</v>
      </c>
      <c r="F13" s="155" t="s">
        <v>109</v>
      </c>
      <c r="G13" s="155" t="s">
        <v>262</v>
      </c>
      <c r="H13" s="155" t="s">
        <v>263</v>
      </c>
      <c r="I13" s="19">
        <v>30000</v>
      </c>
      <c r="J13" s="19">
        <v>30000</v>
      </c>
      <c r="K13" s="19">
        <v>30000</v>
      </c>
      <c r="L13" s="19"/>
      <c r="M13" s="19"/>
      <c r="N13" s="19"/>
      <c r="O13" s="19"/>
      <c r="P13" s="19"/>
      <c r="Q13" s="19"/>
      <c r="R13" s="19"/>
      <c r="S13" s="19"/>
      <c r="T13" s="19"/>
      <c r="U13" s="19"/>
      <c r="V13" s="19"/>
      <c r="W13" s="19"/>
    </row>
    <row customHeight="1" ht="18.75">
      <c r="A14" s="155" t="s">
        <v>258</v>
      </c>
      <c r="B14" s="155" t="s">
        <v>259</v>
      </c>
      <c r="C14" s="141" t="s">
        <v>257</v>
      </c>
      <c r="D14" s="155" t="s">
        <v>71</v>
      </c>
      <c r="E14" s="155" t="s">
        <v>108</v>
      </c>
      <c r="F14" s="155" t="s">
        <v>109</v>
      </c>
      <c r="G14" s="155" t="s">
        <v>264</v>
      </c>
      <c r="H14" s="155" t="s">
        <v>265</v>
      </c>
      <c r="I14" s="19">
        <v>47000</v>
      </c>
      <c r="J14" s="19">
        <v>47000</v>
      </c>
      <c r="K14" s="19">
        <v>47000</v>
      </c>
      <c r="L14" s="19"/>
      <c r="M14" s="19"/>
      <c r="N14" s="19"/>
      <c r="O14" s="19"/>
      <c r="P14" s="19"/>
      <c r="Q14" s="19"/>
      <c r="R14" s="19"/>
      <c r="S14" s="19"/>
      <c r="T14" s="19"/>
      <c r="U14" s="19"/>
      <c r="V14" s="19"/>
      <c r="W14" s="19"/>
    </row>
    <row customHeight="1" ht="18.75">
      <c r="A15" s="155" t="s">
        <v>258</v>
      </c>
      <c r="B15" s="155" t="s">
        <v>259</v>
      </c>
      <c r="C15" s="141" t="s">
        <v>257</v>
      </c>
      <c r="D15" s="155" t="s">
        <v>71</v>
      </c>
      <c r="E15" s="155" t="s">
        <v>108</v>
      </c>
      <c r="F15" s="155" t="s">
        <v>109</v>
      </c>
      <c r="G15" s="155" t="s">
        <v>266</v>
      </c>
      <c r="H15" s="155" t="s">
        <v>267</v>
      </c>
      <c r="I15" s="19">
        <v>56000</v>
      </c>
      <c r="J15" s="19">
        <v>56000</v>
      </c>
      <c r="K15" s="19">
        <v>56000</v>
      </c>
      <c r="L15" s="19"/>
      <c r="M15" s="19"/>
      <c r="N15" s="19"/>
      <c r="O15" s="19"/>
      <c r="P15" s="19"/>
      <c r="Q15" s="19"/>
      <c r="R15" s="19"/>
      <c r="S15" s="19"/>
      <c r="T15" s="19"/>
      <c r="U15" s="19"/>
      <c r="V15" s="19"/>
      <c r="W15" s="19"/>
    </row>
    <row customHeight="1" ht="18.75">
      <c r="A16" s="155" t="s">
        <v>258</v>
      </c>
      <c r="B16" s="155" t="s">
        <v>259</v>
      </c>
      <c r="C16" s="141" t="s">
        <v>257</v>
      </c>
      <c r="D16" s="155" t="s">
        <v>71</v>
      </c>
      <c r="E16" s="155" t="s">
        <v>108</v>
      </c>
      <c r="F16" s="155" t="s">
        <v>109</v>
      </c>
      <c r="G16" s="155" t="s">
        <v>245</v>
      </c>
      <c r="H16" s="155" t="s">
        <v>244</v>
      </c>
      <c r="I16" s="19">
        <v>40000</v>
      </c>
      <c r="J16" s="19">
        <v>40000</v>
      </c>
      <c r="K16" s="19">
        <v>40000</v>
      </c>
      <c r="L16" s="19"/>
      <c r="M16" s="19"/>
      <c r="N16" s="19"/>
      <c r="O16" s="19"/>
      <c r="P16" s="19"/>
      <c r="Q16" s="19"/>
      <c r="R16" s="19"/>
      <c r="S16" s="19"/>
      <c r="T16" s="19"/>
      <c r="U16" s="19"/>
      <c r="V16" s="19"/>
      <c r="W16" s="19"/>
    </row>
    <row customHeight="1" ht="18.75">
      <c r="A17" s="155" t="s">
        <v>258</v>
      </c>
      <c r="B17" s="155" t="s">
        <v>259</v>
      </c>
      <c r="C17" s="141" t="s">
        <v>257</v>
      </c>
      <c r="D17" s="155" t="s">
        <v>71</v>
      </c>
      <c r="E17" s="155" t="s">
        <v>108</v>
      </c>
      <c r="F17" s="155" t="s">
        <v>109</v>
      </c>
      <c r="G17" s="155" t="s">
        <v>268</v>
      </c>
      <c r="H17" s="155" t="s">
        <v>269</v>
      </c>
      <c r="I17" s="19">
        <v>5000</v>
      </c>
      <c r="J17" s="19">
        <v>5000</v>
      </c>
      <c r="K17" s="19">
        <v>5000</v>
      </c>
      <c r="L17" s="19"/>
      <c r="M17" s="19"/>
      <c r="N17" s="19"/>
      <c r="O17" s="19"/>
      <c r="P17" s="19"/>
      <c r="Q17" s="19"/>
      <c r="R17" s="19"/>
      <c r="S17" s="19"/>
      <c r="T17" s="19"/>
      <c r="U17" s="19"/>
      <c r="V17" s="19"/>
      <c r="W17" s="19"/>
    </row>
    <row customHeight="1" ht="18.75">
      <c r="A18" s="142" t="s">
        <v>116</v>
      </c>
      <c r="B18" s="156"/>
      <c r="C18" s="156"/>
      <c r="D18" s="156"/>
      <c r="E18" s="156"/>
      <c r="F18" s="156"/>
      <c r="G18" s="156"/>
      <c r="H18" s="157"/>
      <c r="I18" s="19">
        <v>300000</v>
      </c>
      <c r="J18" s="19">
        <v>300000</v>
      </c>
      <c r="K18" s="19">
        <v>300000</v>
      </c>
      <c r="L18" s="19"/>
      <c r="M18" s="19"/>
      <c r="N18" s="19"/>
      <c r="O18" s="19"/>
      <c r="P18" s="19"/>
      <c r="Q18" s="19"/>
      <c r="R18" s="19"/>
      <c r="S18" s="19"/>
      <c r="T18" s="19"/>
      <c r="U18" s="19"/>
      <c r="V18" s="19"/>
      <c r="W18" s="19"/>
    </row>
  </sheetData>
  <mergeCells count="28">
    <mergeCell ref="A2:W2"/>
    <mergeCell ref="F4:F7"/>
    <mergeCell ref="A4:A7"/>
    <mergeCell ref="C4:C7"/>
    <mergeCell ref="A3:H3"/>
    <mergeCell ref="U5:U7"/>
    <mergeCell ref="V5:V7"/>
    <mergeCell ref="W5:W7"/>
    <mergeCell ref="D4:D7"/>
    <mergeCell ref="G4:G7"/>
    <mergeCell ref="H4:H7"/>
    <mergeCell ref="I4:I7"/>
    <mergeCell ref="L5:L7"/>
    <mergeCell ref="E4:E7"/>
    <mergeCell ref="Q4:Q7"/>
    <mergeCell ref="R4:W4"/>
    <mergeCell ref="A18:H18"/>
    <mergeCell ref="B4:B7"/>
    <mergeCell ref="J5:K6"/>
    <mergeCell ref="S5:S7"/>
    <mergeCell ref="T5:T7"/>
    <mergeCell ref="R5:R7"/>
    <mergeCell ref="M5:M7"/>
    <mergeCell ref="J4:M4"/>
    <mergeCell ref="N4:P4"/>
    <mergeCell ref="N5:N7"/>
    <mergeCell ref="O5:O7"/>
    <mergeCell ref="P5:P7"/>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3194C-6699-F09B-CDE6-05D41D6862F8}" mc:Ignorable="x14ac xr xr2 xr3">
  <sheetPr>
    <outlinePr summaryRight="0" summaryBelow="0"/>
    <pageSetUpPr fitToPage="1"/>
  </sheetPr>
  <dimension ref="A1:J19"/>
  <sheetViews>
    <sheetView topLeftCell="A1" showZeros="0" workbookViewId="0" tabSelected="1"/>
  </sheetViews>
  <sheetFormatPr defaultColWidth="9.140625" customHeight="1" defaultRowHeight="12"/>
  <cols>
    <col min="1" max="1" width="34.28125" customWidth="1"/>
    <col min="2" max="2" width="48.00390625" customWidth="1"/>
    <col min="3" max="5" width="18.28125" customWidth="1"/>
    <col min="6" max="6" width="12.00390625" customWidth="1"/>
    <col min="7" max="7" width="17.00390625" customWidth="1"/>
    <col min="8" max="9" width="12.00390625" customWidth="1"/>
    <col min="10" max="10" width="27.57421875" customWidth="1"/>
  </cols>
  <sheetData>
    <row customHeight="1" ht="15">
      <c r="J1" s="158" t="s">
        <v>270</v>
      </c>
    </row>
    <row customHeight="1" ht="36.75">
      <c r="A2" s="62">
        <f>"2025"&amp;"年部门项目支出绩效目标表"</f>
      </c>
      <c r="B2" s="131"/>
      <c r="C2" s="131"/>
      <c r="D2" s="131"/>
      <c r="E2" s="131"/>
      <c r="F2" s="119"/>
      <c r="G2" s="131"/>
      <c r="H2" s="119"/>
      <c r="I2" s="119"/>
      <c r="J2" s="131"/>
    </row>
    <row customHeight="1" ht="18.75">
      <c r="A3" s="86">
        <f>"单位名称："&amp;"临沧市灌区工程建设管理中心"</f>
      </c>
      <c r="B3" s="145"/>
      <c r="C3" s="145"/>
      <c r="D3" s="145"/>
      <c r="E3" s="145"/>
      <c r="F3" s="159"/>
      <c r="G3" s="145"/>
      <c r="H3" s="159"/>
    </row>
    <row customHeight="1" ht="18.75">
      <c r="A4" s="76" t="s">
        <v>271</v>
      </c>
      <c r="B4" s="76" t="s">
        <v>272</v>
      </c>
      <c r="C4" s="76" t="s">
        <v>273</v>
      </c>
      <c r="D4" s="76" t="s">
        <v>274</v>
      </c>
      <c r="E4" s="76" t="s">
        <v>275</v>
      </c>
      <c r="F4" s="160" t="s">
        <v>276</v>
      </c>
      <c r="G4" s="76" t="s">
        <v>277</v>
      </c>
      <c r="H4" s="160" t="s">
        <v>278</v>
      </c>
      <c r="I4" s="160" t="s">
        <v>279</v>
      </c>
      <c r="J4" s="76" t="s">
        <v>280</v>
      </c>
    </row>
    <row customHeight="1" ht="18.75">
      <c r="A5" s="77">
        <v>1</v>
      </c>
      <c r="B5" s="77">
        <v>2</v>
      </c>
      <c r="C5" s="77">
        <v>3</v>
      </c>
      <c r="D5" s="77">
        <v>4</v>
      </c>
      <c r="E5" s="77">
        <v>5</v>
      </c>
      <c r="F5" s="77">
        <v>6</v>
      </c>
      <c r="G5" s="77">
        <v>7</v>
      </c>
      <c r="H5" s="77">
        <v>8</v>
      </c>
      <c r="I5" s="77">
        <v>9</v>
      </c>
      <c r="J5" s="77">
        <v>10</v>
      </c>
    </row>
    <row customHeight="1" ht="18.75">
      <c r="A6" s="109" t="s">
        <v>71</v>
      </c>
      <c r="B6" s="161"/>
      <c r="C6" s="161"/>
      <c r="D6" s="161"/>
      <c r="E6" s="162"/>
      <c r="F6" s="93"/>
      <c r="G6" s="162"/>
      <c r="H6" s="93"/>
      <c r="I6" s="93"/>
      <c r="J6" s="162"/>
    </row>
    <row customHeight="1" ht="18.75">
      <c r="A7" s="163" t="s">
        <v>257</v>
      </c>
      <c r="B7" s="141" t="s">
        <v>281</v>
      </c>
      <c r="C7" s="141" t="s">
        <v>282</v>
      </c>
      <c r="D7" s="141" t="s">
        <v>283</v>
      </c>
      <c r="E7" s="109" t="s">
        <v>284</v>
      </c>
      <c r="F7" s="141" t="s">
        <v>285</v>
      </c>
      <c r="G7" s="109" t="s">
        <v>286</v>
      </c>
      <c r="H7" s="141" t="s">
        <v>287</v>
      </c>
      <c r="I7" s="141" t="s">
        <v>288</v>
      </c>
      <c r="J7" s="109" t="s">
        <v>289</v>
      </c>
    </row>
    <row customHeight="1" ht="18.75">
      <c r="A8" s="163" t="s">
        <v>257</v>
      </c>
      <c r="B8" s="141" t="s">
        <v>281</v>
      </c>
      <c r="C8" s="141" t="s">
        <v>282</v>
      </c>
      <c r="D8" s="141" t="s">
        <v>283</v>
      </c>
      <c r="E8" s="109" t="s">
        <v>290</v>
      </c>
      <c r="F8" s="141" t="s">
        <v>291</v>
      </c>
      <c r="G8" s="109" t="s">
        <v>292</v>
      </c>
      <c r="H8" s="141" t="s">
        <v>287</v>
      </c>
      <c r="I8" s="141" t="s">
        <v>293</v>
      </c>
      <c r="J8" s="109" t="s">
        <v>294</v>
      </c>
    </row>
    <row customHeight="1" ht="18.75">
      <c r="A9" s="163" t="s">
        <v>257</v>
      </c>
      <c r="B9" s="141" t="s">
        <v>281</v>
      </c>
      <c r="C9" s="141" t="s">
        <v>282</v>
      </c>
      <c r="D9" s="141" t="s">
        <v>283</v>
      </c>
      <c r="E9" s="109" t="s">
        <v>295</v>
      </c>
      <c r="F9" s="141" t="s">
        <v>291</v>
      </c>
      <c r="G9" s="109" t="s">
        <v>292</v>
      </c>
      <c r="H9" s="141" t="s">
        <v>287</v>
      </c>
      <c r="I9" s="141" t="s">
        <v>293</v>
      </c>
      <c r="J9" s="109" t="s">
        <v>296</v>
      </c>
    </row>
    <row customHeight="1" ht="18.75">
      <c r="A10" s="163" t="s">
        <v>257</v>
      </c>
      <c r="B10" s="141" t="s">
        <v>281</v>
      </c>
      <c r="C10" s="141" t="s">
        <v>282</v>
      </c>
      <c r="D10" s="141" t="s">
        <v>283</v>
      </c>
      <c r="E10" s="109" t="s">
        <v>297</v>
      </c>
      <c r="F10" s="141" t="s">
        <v>291</v>
      </c>
      <c r="G10" s="109" t="s">
        <v>292</v>
      </c>
      <c r="H10" s="141" t="s">
        <v>287</v>
      </c>
      <c r="I10" s="141" t="s">
        <v>293</v>
      </c>
      <c r="J10" s="109" t="s">
        <v>298</v>
      </c>
    </row>
    <row customHeight="1" ht="18.75">
      <c r="A11" s="163" t="s">
        <v>257</v>
      </c>
      <c r="B11" s="141" t="s">
        <v>281</v>
      </c>
      <c r="C11" s="141" t="s">
        <v>282</v>
      </c>
      <c r="D11" s="141" t="s">
        <v>283</v>
      </c>
      <c r="E11" s="109" t="s">
        <v>299</v>
      </c>
      <c r="F11" s="141" t="s">
        <v>291</v>
      </c>
      <c r="G11" s="109" t="s">
        <v>286</v>
      </c>
      <c r="H11" s="141" t="s">
        <v>287</v>
      </c>
      <c r="I11" s="141" t="s">
        <v>288</v>
      </c>
      <c r="J11" s="109" t="s">
        <v>300</v>
      </c>
    </row>
    <row customHeight="1" ht="18.75">
      <c r="A12" s="163" t="s">
        <v>257</v>
      </c>
      <c r="B12" s="141" t="s">
        <v>281</v>
      </c>
      <c r="C12" s="141" t="s">
        <v>282</v>
      </c>
      <c r="D12" s="141" t="s">
        <v>283</v>
      </c>
      <c r="E12" s="109" t="s">
        <v>269</v>
      </c>
      <c r="F12" s="141" t="s">
        <v>301</v>
      </c>
      <c r="G12" s="109" t="s">
        <v>292</v>
      </c>
      <c r="H12" s="141" t="s">
        <v>302</v>
      </c>
      <c r="I12" s="141" t="s">
        <v>293</v>
      </c>
      <c r="J12" s="109" t="s">
        <v>303</v>
      </c>
    </row>
    <row customHeight="1" ht="18.75">
      <c r="A13" s="163" t="s">
        <v>257</v>
      </c>
      <c r="B13" s="141" t="s">
        <v>281</v>
      </c>
      <c r="C13" s="141" t="s">
        <v>282</v>
      </c>
      <c r="D13" s="141" t="s">
        <v>283</v>
      </c>
      <c r="E13" s="109" t="s">
        <v>304</v>
      </c>
      <c r="F13" s="141" t="s">
        <v>285</v>
      </c>
      <c r="G13" s="109" t="s">
        <v>292</v>
      </c>
      <c r="H13" s="141" t="s">
        <v>287</v>
      </c>
      <c r="I13" s="141" t="s">
        <v>293</v>
      </c>
      <c r="J13" s="109" t="s">
        <v>305</v>
      </c>
    </row>
    <row customHeight="1" ht="18.75">
      <c r="A14" s="163" t="s">
        <v>257</v>
      </c>
      <c r="B14" s="141" t="s">
        <v>281</v>
      </c>
      <c r="C14" s="141" t="s">
        <v>282</v>
      </c>
      <c r="D14" s="141" t="s">
        <v>306</v>
      </c>
      <c r="E14" s="109" t="s">
        <v>307</v>
      </c>
      <c r="F14" s="141" t="s">
        <v>291</v>
      </c>
      <c r="G14" s="109" t="s">
        <v>286</v>
      </c>
      <c r="H14" s="141" t="s">
        <v>308</v>
      </c>
      <c r="I14" s="141" t="s">
        <v>288</v>
      </c>
      <c r="J14" s="109" t="s">
        <v>309</v>
      </c>
    </row>
    <row customHeight="1" ht="18.75">
      <c r="A15" s="163" t="s">
        <v>257</v>
      </c>
      <c r="B15" s="141" t="s">
        <v>281</v>
      </c>
      <c r="C15" s="141" t="s">
        <v>282</v>
      </c>
      <c r="D15" s="141" t="s">
        <v>310</v>
      </c>
      <c r="E15" s="109" t="s">
        <v>311</v>
      </c>
      <c r="F15" s="141" t="s">
        <v>285</v>
      </c>
      <c r="G15" s="109" t="s">
        <v>312</v>
      </c>
      <c r="H15" s="141" t="s">
        <v>313</v>
      </c>
      <c r="I15" s="141" t="s">
        <v>293</v>
      </c>
      <c r="J15" s="109" t="s">
        <v>314</v>
      </c>
    </row>
    <row customHeight="1" ht="18.75">
      <c r="A16" s="163" t="s">
        <v>257</v>
      </c>
      <c r="B16" s="141" t="s">
        <v>281</v>
      </c>
      <c r="C16" s="141" t="s">
        <v>315</v>
      </c>
      <c r="D16" s="141" t="s">
        <v>316</v>
      </c>
      <c r="E16" s="109" t="s">
        <v>317</v>
      </c>
      <c r="F16" s="141" t="s">
        <v>291</v>
      </c>
      <c r="G16" s="109" t="s">
        <v>286</v>
      </c>
      <c r="H16" s="141" t="s">
        <v>308</v>
      </c>
      <c r="I16" s="141" t="s">
        <v>288</v>
      </c>
      <c r="J16" s="109" t="s">
        <v>318</v>
      </c>
    </row>
    <row customHeight="1" ht="18.75">
      <c r="A17" s="163" t="s">
        <v>257</v>
      </c>
      <c r="B17" s="141" t="s">
        <v>281</v>
      </c>
      <c r="C17" s="141" t="s">
        <v>315</v>
      </c>
      <c r="D17" s="141" t="s">
        <v>316</v>
      </c>
      <c r="E17" s="109" t="s">
        <v>319</v>
      </c>
      <c r="F17" s="141" t="s">
        <v>291</v>
      </c>
      <c r="G17" s="109" t="s">
        <v>286</v>
      </c>
      <c r="H17" s="141" t="s">
        <v>308</v>
      </c>
      <c r="I17" s="141" t="s">
        <v>288</v>
      </c>
      <c r="J17" s="109" t="s">
        <v>320</v>
      </c>
    </row>
    <row customHeight="1" ht="18.75">
      <c r="A18" s="163" t="s">
        <v>257</v>
      </c>
      <c r="B18" s="141" t="s">
        <v>281</v>
      </c>
      <c r="C18" s="141" t="s">
        <v>315</v>
      </c>
      <c r="D18" s="141" t="s">
        <v>321</v>
      </c>
      <c r="E18" s="109" t="s">
        <v>322</v>
      </c>
      <c r="F18" s="141" t="s">
        <v>291</v>
      </c>
      <c r="G18" s="109" t="s">
        <v>286</v>
      </c>
      <c r="H18" s="141" t="s">
        <v>308</v>
      </c>
      <c r="I18" s="141" t="s">
        <v>288</v>
      </c>
      <c r="J18" s="109" t="s">
        <v>323</v>
      </c>
    </row>
    <row customHeight="1" ht="18.75">
      <c r="A19" s="163" t="s">
        <v>257</v>
      </c>
      <c r="B19" s="141" t="s">
        <v>281</v>
      </c>
      <c r="C19" s="141" t="s">
        <v>324</v>
      </c>
      <c r="D19" s="141" t="s">
        <v>325</v>
      </c>
      <c r="E19" s="109" t="s">
        <v>325</v>
      </c>
      <c r="F19" s="141" t="s">
        <v>285</v>
      </c>
      <c r="G19" s="109" t="s">
        <v>326</v>
      </c>
      <c r="H19" s="141" t="s">
        <v>313</v>
      </c>
      <c r="I19" s="141" t="s">
        <v>293</v>
      </c>
      <c r="J19" s="109" t="s">
        <v>327</v>
      </c>
    </row>
  </sheetData>
  <mergeCells count="4">
    <mergeCell ref="A2:J2"/>
    <mergeCell ref="A3:H3"/>
    <mergeCell ref="A7:A19"/>
    <mergeCell ref="B7:B19"/>
  </mergeCells>
  <printOptions horizontalCentered="1"/>
  <pageMargins left="1.00" right="1.00" top="0.75" bottom="0.75"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A56CC-0946-0DF7-D3CD-01BD6207F47D}" mc:Ignorable="x14ac xr xr2 xr3">
  <sheetPr>
    <outlinePr summaryRight="0" summaryBelow="0"/>
    <pageSetUpPr fitToPage="1"/>
  </sheetPr>
  <dimension ref="A1:F9"/>
  <sheetViews>
    <sheetView topLeftCell="A1" showZeros="0" workbookViewId="0" tabSelected="1"/>
  </sheetViews>
  <sheetFormatPr defaultColWidth="9.140625" customHeight="1" defaultRowHeight="14.25"/>
  <cols>
    <col min="1" max="1" width="32.140625" customWidth="1"/>
    <col min="2" max="2" width="16.8515625" customWidth="1"/>
    <col min="3" max="3" width="32.140625" customWidth="1"/>
    <col min="4" max="6" width="28.57421875" customWidth="1"/>
  </cols>
  <sheetData>
    <row customHeight="1" ht="15">
      <c r="A1" s="164">
        <v>1</v>
      </c>
      <c r="B1" s="165">
        <v>0</v>
      </c>
      <c r="C1" s="164">
        <v>1</v>
      </c>
      <c r="D1" s="100"/>
      <c r="E1" s="100"/>
      <c r="F1" s="8" t="s">
        <v>328</v>
      </c>
    </row>
    <row customHeight="1" ht="32.25">
      <c r="A2" s="166">
        <f>"2025"&amp;"年部门政府性基金预算支出预算表"</f>
      </c>
      <c r="B2" s="167" t="s">
        <v>329</v>
      </c>
      <c r="C2" s="168"/>
      <c r="D2" s="169"/>
      <c r="E2" s="169"/>
      <c r="F2" s="169"/>
    </row>
    <row customHeight="1" ht="18.75">
      <c r="A3" s="86">
        <f>"单位名称："&amp;"临沧市灌区工程建设管理中心"</f>
      </c>
      <c r="B3" s="147" t="s">
        <v>330</v>
      </c>
      <c r="C3" s="164"/>
      <c r="D3" s="100"/>
      <c r="E3" s="100"/>
      <c r="F3" s="8" t="s">
        <v>1</v>
      </c>
    </row>
    <row customHeight="1" ht="18.75">
      <c r="A4" s="103" t="s">
        <v>178</v>
      </c>
      <c r="B4" s="170" t="s">
        <v>73</v>
      </c>
      <c r="C4" s="171" t="s">
        <v>74</v>
      </c>
      <c r="D4" s="72" t="s">
        <v>331</v>
      </c>
      <c r="E4" s="72"/>
      <c r="F4" s="14"/>
    </row>
    <row customHeight="1" ht="18.75">
      <c r="A5" s="139"/>
      <c r="B5" s="172"/>
      <c r="C5" s="173"/>
      <c r="D5" s="107" t="s">
        <v>56</v>
      </c>
      <c r="E5" s="107" t="s">
        <v>75</v>
      </c>
      <c r="F5" s="107" t="s">
        <v>76</v>
      </c>
    </row>
    <row customHeight="1" ht="18.75">
      <c r="A6" s="139">
        <v>1</v>
      </c>
      <c r="B6" s="174" t="s">
        <v>159</v>
      </c>
      <c r="C6" s="173">
        <v>3</v>
      </c>
      <c r="D6" s="107">
        <v>4</v>
      </c>
      <c r="E6" s="107">
        <v>5</v>
      </c>
      <c r="F6" s="107">
        <v>6</v>
      </c>
    </row>
    <row customHeight="1" ht="18.75">
      <c r="A7" s="175"/>
      <c r="B7" s="176"/>
      <c r="C7" s="176"/>
      <c r="D7" s="19"/>
      <c r="E7" s="19"/>
      <c r="F7" s="19"/>
    </row>
    <row customHeight="1" ht="18.75">
      <c r="A8" s="175"/>
      <c r="B8" s="176"/>
      <c r="C8" s="176"/>
      <c r="D8" s="19"/>
      <c r="E8" s="19"/>
      <c r="F8" s="19"/>
    </row>
    <row customHeight="1" ht="18.75">
      <c r="A9" s="177" t="s">
        <v>116</v>
      </c>
      <c r="B9" s="178" t="s">
        <v>116</v>
      </c>
      <c r="C9" s="179" t="s">
        <v>116</v>
      </c>
      <c r="D9" s="19"/>
      <c r="E9" s="19"/>
      <c r="F9" s="19"/>
    </row>
  </sheetData>
  <mergeCells count="7">
    <mergeCell ref="A2:F2"/>
    <mergeCell ref="A9:C9"/>
    <mergeCell ref="D4:F4"/>
    <mergeCell ref="B4:B5"/>
    <mergeCell ref="C4:C5"/>
    <mergeCell ref="A4:A5"/>
    <mergeCell ref="A3:C3"/>
  </mergeCells>
  <printOptions horizontalCentered="1"/>
  <pageMargins left="0.39" right="0.39" top="0.58" bottom="0.58" header="0.50" footer="0.50"/>
  <pageSetup paperSize="9" scale="98" pageOrder="downThenOver"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A51D3-26FC-4051-CB48-.DAA6E57D536}" mc:Ignorable="x14ac xr xr2 xr3">
  <sheetPr>
    <outlinePr summaryRight="0" summaryBelow="0"/>
    <pageSetUpPr fitToPage="1"/>
  </sheetPr>
  <dimension ref="A1:Q13"/>
  <sheetViews>
    <sheetView topLeftCell="A1" showZeros="0" workbookViewId="0" tabSelected="1"/>
  </sheetViews>
  <sheetFormatPr defaultColWidth="9.140625" customHeight="1" defaultRowHeight="14.25"/>
  <cols>
    <col min="1" max="1" width="39.140625" customWidth="1"/>
    <col min="2" max="2" width="21.7109375" customWidth="1"/>
    <col min="3" max="3" width="35.28125" customWidth="1"/>
    <col min="4" max="4" width="7.7109375" customWidth="1"/>
    <col min="5" max="5" width="10.28125" customWidth="1"/>
    <col min="6" max="17" width="16.57421875" customWidth="1"/>
  </cols>
  <sheetData>
    <row customHeight="1" ht="15">
      <c r="A1" s="67"/>
      <c r="B1" s="67"/>
      <c r="C1" s="67"/>
      <c r="D1" s="67"/>
      <c r="E1" s="67"/>
      <c r="F1" s="67"/>
      <c r="G1" s="67"/>
      <c r="H1" s="67"/>
      <c r="I1" s="67"/>
      <c r="J1" s="67"/>
      <c r="O1" s="34"/>
      <c r="P1" s="34"/>
      <c r="Q1" s="8" t="s">
        <v>332</v>
      </c>
    </row>
    <row customHeight="1" ht="35.25">
      <c r="A2" s="180">
        <f>"2025"&amp;"年部门政府采购预算表"</f>
      </c>
      <c r="B2" s="131"/>
      <c r="C2" s="131"/>
      <c r="D2" s="131"/>
      <c r="E2" s="131"/>
      <c r="F2" s="131"/>
      <c r="G2" s="131"/>
      <c r="H2" s="131"/>
      <c r="I2" s="131"/>
      <c r="J2" s="131"/>
      <c r="K2" s="119"/>
      <c r="L2" s="131"/>
      <c r="M2" s="131"/>
      <c r="N2" s="131"/>
      <c r="O2" s="119"/>
      <c r="P2" s="119"/>
      <c r="Q2" s="131"/>
    </row>
    <row customHeight="1" ht="18.75">
      <c r="A3" s="181">
        <f>"单位名称："&amp;"临沧市灌区工程建设管理中心"</f>
      </c>
      <c r="B3" s="38"/>
      <c r="C3" s="38"/>
      <c r="D3" s="38"/>
      <c r="E3" s="38"/>
      <c r="F3" s="38"/>
      <c r="G3" s="38"/>
      <c r="H3" s="38"/>
      <c r="I3" s="38"/>
      <c r="J3" s="38"/>
      <c r="O3" s="182"/>
      <c r="P3" s="182"/>
      <c r="Q3" s="8" t="s">
        <v>165</v>
      </c>
    </row>
    <row customHeight="1" ht="18.75">
      <c r="A4" s="150" t="s">
        <v>333</v>
      </c>
      <c r="B4" s="183" t="s">
        <v>334</v>
      </c>
      <c r="C4" s="183" t="s">
        <v>335</v>
      </c>
      <c r="D4" s="183" t="s">
        <v>336</v>
      </c>
      <c r="E4" s="183" t="s">
        <v>337</v>
      </c>
      <c r="F4" s="183" t="s">
        <v>338</v>
      </c>
      <c r="G4" s="184" t="s">
        <v>185</v>
      </c>
      <c r="H4" s="184"/>
      <c r="I4" s="184"/>
      <c r="J4" s="184"/>
      <c r="K4" s="70"/>
      <c r="L4" s="184"/>
      <c r="M4" s="184"/>
      <c r="N4" s="184"/>
      <c r="O4" s="133"/>
      <c r="P4" s="70"/>
      <c r="Q4" s="185"/>
    </row>
    <row customHeight="1" ht="18.75">
      <c r="A5" s="151"/>
      <c r="B5" s="186"/>
      <c r="C5" s="186"/>
      <c r="D5" s="186"/>
      <c r="E5" s="186"/>
      <c r="F5" s="186"/>
      <c r="G5" s="186" t="s">
        <v>56</v>
      </c>
      <c r="H5" s="186" t="s">
        <v>59</v>
      </c>
      <c r="I5" s="186" t="s">
        <v>339</v>
      </c>
      <c r="J5" s="186" t="s">
        <v>340</v>
      </c>
      <c r="K5" s="187" t="s">
        <v>341</v>
      </c>
      <c r="L5" s="188" t="s">
        <v>78</v>
      </c>
      <c r="M5" s="188"/>
      <c r="N5" s="188"/>
      <c r="O5" s="189"/>
      <c r="P5" s="190"/>
      <c r="Q5" s="191"/>
    </row>
    <row customHeight="1" ht="30">
      <c r="A6" s="73"/>
      <c r="B6" s="191"/>
      <c r="C6" s="191"/>
      <c r="D6" s="191"/>
      <c r="E6" s="191"/>
      <c r="F6" s="191"/>
      <c r="G6" s="191"/>
      <c r="H6" s="191" t="s">
        <v>58</v>
      </c>
      <c r="I6" s="191"/>
      <c r="J6" s="191"/>
      <c r="K6" s="192"/>
      <c r="L6" s="191" t="s">
        <v>58</v>
      </c>
      <c r="M6" s="191" t="s">
        <v>65</v>
      </c>
      <c r="N6" s="191" t="s">
        <v>193</v>
      </c>
      <c r="O6" s="75" t="s">
        <v>67</v>
      </c>
      <c r="P6" s="192" t="s">
        <v>68</v>
      </c>
      <c r="Q6" s="191" t="s">
        <v>69</v>
      </c>
    </row>
    <row customHeight="1" ht="18.75">
      <c r="A7" s="17">
        <v>1</v>
      </c>
      <c r="B7" s="107">
        <v>2</v>
      </c>
      <c r="C7" s="107">
        <v>3</v>
      </c>
      <c r="D7" s="107">
        <v>4</v>
      </c>
      <c r="E7" s="107">
        <v>5</v>
      </c>
      <c r="F7" s="107">
        <v>6</v>
      </c>
      <c r="G7" s="173">
        <v>7</v>
      </c>
      <c r="H7" s="173">
        <v>8</v>
      </c>
      <c r="I7" s="173">
        <v>9</v>
      </c>
      <c r="J7" s="173">
        <v>10</v>
      </c>
      <c r="K7" s="173">
        <v>11</v>
      </c>
      <c r="L7" s="173">
        <v>12</v>
      </c>
      <c r="M7" s="173">
        <v>13</v>
      </c>
      <c r="N7" s="173">
        <v>14</v>
      </c>
      <c r="O7" s="173">
        <v>15</v>
      </c>
      <c r="P7" s="173">
        <v>16</v>
      </c>
      <c r="Q7" s="173">
        <v>17</v>
      </c>
    </row>
    <row customHeight="1" ht="18.75">
      <c r="A8" s="193" t="s">
        <v>71</v>
      </c>
      <c r="B8" s="194"/>
      <c r="C8" s="194"/>
      <c r="D8" s="194"/>
      <c r="E8" s="195"/>
      <c r="F8" s="19"/>
      <c r="G8" s="19">
        <v>73000</v>
      </c>
      <c r="H8" s="19">
        <v>73000</v>
      </c>
      <c r="I8" s="19"/>
      <c r="J8" s="19"/>
      <c r="K8" s="19"/>
      <c r="L8" s="19"/>
      <c r="M8" s="19"/>
      <c r="N8" s="19"/>
      <c r="O8" s="19"/>
      <c r="P8" s="19"/>
      <c r="Q8" s="19"/>
    </row>
    <row customHeight="1" ht="18.75">
      <c r="A9" s="196" t="s">
        <v>257</v>
      </c>
      <c r="B9" s="194" t="s">
        <v>244</v>
      </c>
      <c r="C9" s="194" t="s">
        <v>342</v>
      </c>
      <c r="D9" s="194" t="s">
        <v>343</v>
      </c>
      <c r="E9" s="197">
        <v>1</v>
      </c>
      <c r="F9" s="19"/>
      <c r="G9" s="19">
        <v>30000</v>
      </c>
      <c r="H9" s="19">
        <v>30000</v>
      </c>
      <c r="I9" s="19"/>
      <c r="J9" s="19"/>
      <c r="K9" s="19"/>
      <c r="L9" s="19"/>
      <c r="M9" s="19"/>
      <c r="N9" s="19"/>
      <c r="O9" s="19"/>
      <c r="P9" s="19"/>
      <c r="Q9" s="19"/>
    </row>
    <row customHeight="1" ht="18.75">
      <c r="A10" s="196" t="s">
        <v>257</v>
      </c>
      <c r="B10" s="194" t="s">
        <v>269</v>
      </c>
      <c r="C10" s="194" t="s">
        <v>344</v>
      </c>
      <c r="D10" s="194" t="s">
        <v>343</v>
      </c>
      <c r="E10" s="197">
        <v>1</v>
      </c>
      <c r="F10" s="19"/>
      <c r="G10" s="19">
        <v>3000</v>
      </c>
      <c r="H10" s="19">
        <v>3000</v>
      </c>
      <c r="I10" s="19"/>
      <c r="J10" s="19"/>
      <c r="K10" s="19"/>
      <c r="L10" s="19"/>
      <c r="M10" s="19"/>
      <c r="N10" s="19"/>
      <c r="O10" s="19"/>
      <c r="P10" s="19"/>
      <c r="Q10" s="19"/>
    </row>
    <row customHeight="1" ht="18.75">
      <c r="A11" s="196" t="s">
        <v>257</v>
      </c>
      <c r="B11" s="194" t="s">
        <v>244</v>
      </c>
      <c r="C11" s="194" t="s">
        <v>345</v>
      </c>
      <c r="D11" s="194" t="s">
        <v>343</v>
      </c>
      <c r="E11" s="197">
        <v>1</v>
      </c>
      <c r="F11" s="19"/>
      <c r="G11" s="19">
        <v>10000</v>
      </c>
      <c r="H11" s="19">
        <v>10000</v>
      </c>
      <c r="I11" s="19"/>
      <c r="J11" s="19"/>
      <c r="K11" s="19"/>
      <c r="L11" s="19"/>
      <c r="M11" s="19"/>
      <c r="N11" s="19"/>
      <c r="O11" s="19"/>
      <c r="P11" s="19"/>
      <c r="Q11" s="19"/>
    </row>
    <row customHeight="1" ht="18.75">
      <c r="A12" s="196" t="s">
        <v>244</v>
      </c>
      <c r="B12" s="194" t="s">
        <v>244</v>
      </c>
      <c r="C12" s="194" t="s">
        <v>346</v>
      </c>
      <c r="D12" s="194" t="s">
        <v>343</v>
      </c>
      <c r="E12" s="197">
        <v>1</v>
      </c>
      <c r="F12" s="19"/>
      <c r="G12" s="19">
        <v>30000</v>
      </c>
      <c r="H12" s="19">
        <v>30000</v>
      </c>
      <c r="I12" s="19"/>
      <c r="J12" s="19"/>
      <c r="K12" s="19"/>
      <c r="L12" s="19"/>
      <c r="M12" s="19"/>
      <c r="N12" s="19"/>
      <c r="O12" s="19"/>
      <c r="P12" s="19"/>
      <c r="Q12" s="19"/>
    </row>
    <row customHeight="1" ht="18.75">
      <c r="A13" s="198" t="s">
        <v>116</v>
      </c>
      <c r="B13" s="199"/>
      <c r="C13" s="199"/>
      <c r="D13" s="199"/>
      <c r="E13" s="195"/>
      <c r="F13" s="19"/>
      <c r="G13" s="19">
        <v>73000</v>
      </c>
      <c r="H13" s="19">
        <v>73000</v>
      </c>
      <c r="I13" s="19"/>
      <c r="J13" s="19"/>
      <c r="K13" s="19"/>
      <c r="L13" s="19"/>
      <c r="M13" s="19"/>
      <c r="N13" s="19"/>
      <c r="O13" s="19"/>
      <c r="P13" s="19"/>
      <c r="Q13" s="19"/>
    </row>
  </sheetData>
  <mergeCells count="16">
    <mergeCell ref="A13:E13"/>
    <mergeCell ref="H5:H6"/>
    <mergeCell ref="A2:Q2"/>
    <mergeCell ref="A4:A6"/>
    <mergeCell ref="B4:B6"/>
    <mergeCell ref="C4:C6"/>
    <mergeCell ref="D4:D6"/>
    <mergeCell ref="E4:E6"/>
    <mergeCell ref="F4:F6"/>
    <mergeCell ref="G4:Q4"/>
    <mergeCell ref="I5:I6"/>
    <mergeCell ref="J5:J6"/>
    <mergeCell ref="A3:F3"/>
    <mergeCell ref="K5:K6"/>
    <mergeCell ref="G5:G6"/>
    <mergeCell ref="L5:Q5"/>
  </mergeCells>
  <printOptions horizontalCentered="1"/>
  <pageMargins left="1.00" right="1.00" top="0.75" bottom="0.75"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46D63-943E-EC2F-1D0F-088A578348D3}" mc:Ignorable="x14ac xr xr2 xr3">
  <sheetPr>
    <outlinePr summaryRight="0" summaryBelow="0"/>
    <pageSetUpPr fitToPage="1"/>
  </sheetPr>
  <dimension ref="A1:N10"/>
  <sheetViews>
    <sheetView topLeftCell="A1" showZeros="0" workbookViewId="0" tabSelected="1"/>
  </sheetViews>
  <sheetFormatPr defaultColWidth="9.140625" customHeight="1" defaultRowHeight="14.25"/>
  <cols>
    <col min="1" max="1" width="31.421875" customWidth="1"/>
    <col min="2" max="3" width="21.8515625" customWidth="1"/>
    <col min="4" max="14" width="19.00390625" customWidth="1"/>
  </cols>
  <sheetData>
    <row customHeight="1" ht="15">
      <c r="A1" s="66"/>
      <c r="B1" s="66"/>
      <c r="C1" s="33"/>
      <c r="D1" s="66"/>
      <c r="E1" s="66"/>
      <c r="F1" s="66"/>
      <c r="G1" s="66"/>
      <c r="H1" s="200"/>
      <c r="I1" s="66"/>
      <c r="J1" s="66"/>
      <c r="K1" s="66"/>
      <c r="L1" s="34"/>
      <c r="M1" s="158"/>
      <c r="N1" s="117" t="s">
        <v>347</v>
      </c>
    </row>
    <row customHeight="1" ht="34.5">
      <c r="A2" s="201">
        <f>"2025"&amp;"年部门政府购买服务预算表"</f>
      </c>
      <c r="B2" s="202"/>
      <c r="C2" s="119"/>
      <c r="D2" s="202"/>
      <c r="E2" s="202"/>
      <c r="F2" s="202"/>
      <c r="G2" s="202"/>
      <c r="H2" s="203"/>
      <c r="I2" s="202"/>
      <c r="J2" s="202"/>
      <c r="K2" s="202"/>
      <c r="L2" s="119"/>
      <c r="M2" s="203"/>
      <c r="N2" s="202"/>
    </row>
    <row customHeight="1" ht="18.75">
      <c r="A3" s="204">
        <f>"单位名称："&amp;"临沧市灌区工程建设管理中心"</f>
      </c>
      <c r="B3" s="205"/>
      <c r="C3" s="39"/>
      <c r="D3" s="205"/>
      <c r="E3" s="205"/>
      <c r="F3" s="205"/>
      <c r="G3" s="205"/>
      <c r="H3" s="200"/>
      <c r="I3" s="66"/>
      <c r="J3" s="66"/>
      <c r="K3" s="66"/>
      <c r="L3" s="182"/>
      <c r="M3" s="206"/>
      <c r="N3" s="117" t="s">
        <v>165</v>
      </c>
    </row>
    <row customHeight="1" ht="18.75">
      <c r="A4" s="150" t="s">
        <v>333</v>
      </c>
      <c r="B4" s="183" t="s">
        <v>348</v>
      </c>
      <c r="C4" s="207" t="s">
        <v>349</v>
      </c>
      <c r="D4" s="184" t="s">
        <v>185</v>
      </c>
      <c r="E4" s="184"/>
      <c r="F4" s="184"/>
      <c r="G4" s="184"/>
      <c r="H4" s="70"/>
      <c r="I4" s="184"/>
      <c r="J4" s="184"/>
      <c r="K4" s="184"/>
      <c r="L4" s="133"/>
      <c r="M4" s="70"/>
      <c r="N4" s="185"/>
    </row>
    <row customHeight="1" ht="18.75">
      <c r="A5" s="151"/>
      <c r="B5" s="186"/>
      <c r="C5" s="187"/>
      <c r="D5" s="186" t="s">
        <v>56</v>
      </c>
      <c r="E5" s="186" t="s">
        <v>59</v>
      </c>
      <c r="F5" s="186" t="s">
        <v>339</v>
      </c>
      <c r="G5" s="186" t="s">
        <v>340</v>
      </c>
      <c r="H5" s="187" t="s">
        <v>341</v>
      </c>
      <c r="I5" s="188" t="s">
        <v>78</v>
      </c>
      <c r="J5" s="188"/>
      <c r="K5" s="188"/>
      <c r="L5" s="189"/>
      <c r="M5" s="190"/>
      <c r="N5" s="191"/>
    </row>
    <row customHeight="1" ht="26.25">
      <c r="A6" s="73"/>
      <c r="B6" s="191"/>
      <c r="C6" s="192"/>
      <c r="D6" s="191"/>
      <c r="E6" s="191"/>
      <c r="F6" s="191"/>
      <c r="G6" s="191"/>
      <c r="H6" s="192"/>
      <c r="I6" s="191" t="s">
        <v>58</v>
      </c>
      <c r="J6" s="191" t="s">
        <v>65</v>
      </c>
      <c r="K6" s="191" t="s">
        <v>193</v>
      </c>
      <c r="L6" s="75" t="s">
        <v>67</v>
      </c>
      <c r="M6" s="192" t="s">
        <v>68</v>
      </c>
      <c r="N6" s="191" t="s">
        <v>69</v>
      </c>
    </row>
    <row customHeight="1" ht="18.75">
      <c r="A7" s="208">
        <v>1</v>
      </c>
      <c r="B7" s="208">
        <v>2</v>
      </c>
      <c r="C7" s="208">
        <v>3</v>
      </c>
      <c r="D7" s="208">
        <v>4</v>
      </c>
      <c r="E7" s="208">
        <v>5</v>
      </c>
      <c r="F7" s="208">
        <v>6</v>
      </c>
      <c r="G7" s="208">
        <v>7</v>
      </c>
      <c r="H7" s="208">
        <v>8</v>
      </c>
      <c r="I7" s="208">
        <v>9</v>
      </c>
      <c r="J7" s="208">
        <v>10</v>
      </c>
      <c r="K7" s="208">
        <v>11</v>
      </c>
      <c r="L7" s="208">
        <v>12</v>
      </c>
      <c r="M7" s="208">
        <v>13</v>
      </c>
      <c r="N7" s="208">
        <v>14</v>
      </c>
    </row>
    <row customHeight="1" ht="18.75">
      <c r="A8" s="193"/>
      <c r="B8" s="194"/>
      <c r="C8" s="176"/>
      <c r="D8" s="19"/>
      <c r="E8" s="19"/>
      <c r="F8" s="19"/>
      <c r="G8" s="19"/>
      <c r="H8" s="19"/>
      <c r="I8" s="19"/>
      <c r="J8" s="19"/>
      <c r="K8" s="19"/>
      <c r="L8" s="19"/>
      <c r="M8" s="19"/>
      <c r="N8" s="19"/>
    </row>
    <row customHeight="1" ht="18.75">
      <c r="A9" s="209"/>
      <c r="B9" s="194"/>
      <c r="C9" s="176"/>
      <c r="D9" s="19"/>
      <c r="E9" s="19"/>
      <c r="F9" s="19"/>
      <c r="G9" s="19"/>
      <c r="H9" s="19"/>
      <c r="I9" s="19"/>
      <c r="J9" s="19"/>
      <c r="K9" s="19"/>
      <c r="L9" s="19"/>
      <c r="M9" s="19"/>
      <c r="N9" s="19"/>
    </row>
    <row customHeight="1" ht="18.75">
      <c r="A10" s="198" t="s">
        <v>116</v>
      </c>
      <c r="B10" s="199"/>
      <c r="C10" s="210"/>
      <c r="D10" s="19"/>
      <c r="E10" s="19"/>
      <c r="F10" s="19"/>
      <c r="G10" s="19"/>
      <c r="H10" s="19"/>
      <c r="I10" s="19"/>
      <c r="J10" s="19"/>
      <c r="K10" s="19"/>
      <c r="L10" s="19"/>
      <c r="M10" s="19"/>
      <c r="N10" s="19"/>
    </row>
  </sheetData>
  <mergeCells count="13">
    <mergeCell ref="A2:N2"/>
    <mergeCell ref="A4:A6"/>
    <mergeCell ref="B4:B6"/>
    <mergeCell ref="D4:N4"/>
    <mergeCell ref="F5:F6"/>
    <mergeCell ref="G5:G6"/>
    <mergeCell ref="A3:C3"/>
    <mergeCell ref="H5:H6"/>
    <mergeCell ref="D5:D6"/>
    <mergeCell ref="I5:N5"/>
    <mergeCell ref="A10:C10"/>
    <mergeCell ref="E5:E6"/>
    <mergeCell ref="C4:C6"/>
  </mergeCells>
  <printOptions horizontalCentered="1"/>
  <pageMargins left="1.00" right="1.00" top="0.75" bottom="0.75"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17335-8E5D-6599-E1B7-87DEC84A518B}" mc:Ignorable="x14ac xr xr2 xr3">
  <sheetPr>
    <outlinePr summaryRight="0" summaryBelow="0"/>
    <pageSetUpPr fitToPage="1"/>
  </sheetPr>
  <dimension ref="A1:N8"/>
  <sheetViews>
    <sheetView topLeftCell="A1" showZeros="0" workbookViewId="0" tabSelected="1"/>
  </sheetViews>
  <sheetFormatPr defaultColWidth="9.140625" customHeight="1" defaultRowHeight="14.25"/>
  <cols>
    <col min="1" max="1" width="37.7109375" customWidth="1"/>
    <col min="2" max="4" width="17.57421875" customWidth="1"/>
    <col min="5" max="14" width="15.7109375" customWidth="1"/>
  </cols>
  <sheetData>
    <row customHeight="1" ht="15">
      <c r="A1" s="67"/>
      <c r="B1" s="67"/>
      <c r="C1" s="67"/>
      <c r="D1" s="96"/>
      <c r="L1" s="34"/>
      <c r="M1" s="34"/>
      <c r="N1" s="34" t="s">
        <v>350</v>
      </c>
    </row>
    <row customHeight="1" ht="27.75">
      <c r="A2" s="180">
        <f>"2025"&amp;"年市对下转移支付预算表"</f>
      </c>
      <c r="B2" s="131"/>
      <c r="C2" s="131"/>
      <c r="D2" s="131"/>
      <c r="E2" s="131"/>
      <c r="F2" s="131"/>
      <c r="G2" s="131"/>
      <c r="H2" s="131"/>
      <c r="I2" s="131"/>
      <c r="J2" s="131"/>
      <c r="K2" s="131"/>
      <c r="L2" s="119"/>
      <c r="M2" s="119"/>
      <c r="N2" s="131"/>
    </row>
    <row customHeight="1" ht="18.75">
      <c r="A3" s="211">
        <f>"单位名称："&amp;"临沧市灌区工程建设管理中心"</f>
      </c>
      <c r="B3" s="205"/>
      <c r="C3" s="205"/>
      <c r="D3" s="212"/>
      <c r="E3" s="66"/>
      <c r="F3" s="66"/>
      <c r="G3" s="66"/>
      <c r="H3" s="66"/>
      <c r="I3" s="66"/>
      <c r="L3" s="182"/>
      <c r="M3" s="182"/>
      <c r="N3" s="34" t="s">
        <v>165</v>
      </c>
    </row>
    <row customHeight="1" ht="18.75">
      <c r="A4" s="15" t="s">
        <v>351</v>
      </c>
      <c r="B4" s="13" t="s">
        <v>185</v>
      </c>
      <c r="C4" s="72"/>
      <c r="D4" s="72"/>
      <c r="E4" s="13" t="s">
        <v>352</v>
      </c>
      <c r="F4" s="72"/>
      <c r="G4" s="72"/>
      <c r="H4" s="72"/>
      <c r="I4" s="72"/>
      <c r="J4" s="72"/>
      <c r="K4" s="72"/>
      <c r="L4" s="133"/>
      <c r="M4" s="133"/>
      <c r="N4" s="14"/>
    </row>
    <row customHeight="1" ht="18.75">
      <c r="A5" s="17"/>
      <c r="B5" s="137" t="s">
        <v>56</v>
      </c>
      <c r="C5" s="150" t="s">
        <v>59</v>
      </c>
      <c r="D5" s="213" t="s">
        <v>353</v>
      </c>
      <c r="E5" s="74" t="s">
        <v>354</v>
      </c>
      <c r="F5" s="74" t="s">
        <v>355</v>
      </c>
      <c r="G5" s="74" t="s">
        <v>356</v>
      </c>
      <c r="H5" s="74" t="s">
        <v>357</v>
      </c>
      <c r="I5" s="74" t="s">
        <v>358</v>
      </c>
      <c r="J5" s="74" t="s">
        <v>359</v>
      </c>
      <c r="K5" s="74" t="s">
        <v>360</v>
      </c>
      <c r="L5" s="160" t="s">
        <v>361</v>
      </c>
      <c r="M5" s="160" t="s">
        <v>362</v>
      </c>
      <c r="N5" s="160" t="s">
        <v>363</v>
      </c>
    </row>
    <row customHeight="1" ht="18.75">
      <c r="A6" s="74">
        <v>1</v>
      </c>
      <c r="B6" s="74">
        <v>2</v>
      </c>
      <c r="C6" s="74">
        <v>3</v>
      </c>
      <c r="D6" s="13">
        <v>4</v>
      </c>
      <c r="E6" s="74">
        <v>5</v>
      </c>
      <c r="F6" s="74">
        <v>6</v>
      </c>
      <c r="G6" s="74">
        <v>7</v>
      </c>
      <c r="H6" s="13">
        <v>8</v>
      </c>
      <c r="I6" s="74">
        <v>9</v>
      </c>
      <c r="J6" s="74">
        <v>10</v>
      </c>
      <c r="K6" s="74">
        <v>11</v>
      </c>
      <c r="L6" s="160">
        <v>12</v>
      </c>
      <c r="M6" s="160">
        <v>13</v>
      </c>
      <c r="N6" s="160">
        <v>14</v>
      </c>
    </row>
    <row customHeight="1" ht="18.75">
      <c r="A7" s="109"/>
      <c r="B7" s="19"/>
      <c r="C7" s="19"/>
      <c r="D7" s="19"/>
      <c r="E7" s="19"/>
      <c r="F7" s="19"/>
      <c r="G7" s="19"/>
      <c r="H7" s="19"/>
      <c r="I7" s="19"/>
      <c r="J7" s="19"/>
      <c r="K7" s="19"/>
      <c r="L7" s="19"/>
      <c r="M7" s="19"/>
      <c r="N7" s="19"/>
    </row>
    <row customHeight="1" ht="18.75">
      <c r="A8" s="214"/>
      <c r="B8" s="19"/>
      <c r="C8" s="19"/>
      <c r="D8" s="19"/>
      <c r="E8" s="19"/>
      <c r="F8" s="19"/>
      <c r="G8" s="19"/>
      <c r="H8" s="19"/>
      <c r="I8" s="19"/>
      <c r="J8" s="19"/>
      <c r="K8" s="19"/>
      <c r="L8" s="19"/>
      <c r="M8" s="19"/>
      <c r="N8" s="19"/>
    </row>
  </sheetData>
  <mergeCells count="5">
    <mergeCell ref="A2:N2"/>
    <mergeCell ref="A4:A5"/>
    <mergeCell ref="B4:D4"/>
    <mergeCell ref="E4:N4"/>
    <mergeCell ref="A3:I3"/>
  </mergeCells>
  <printOptions horizontalCentered="1"/>
  <pageMargins left="1.00" right="1.00" top="0.75" bottom="0.75" header="0.00" footer="0.00"/>
  <pageSetup paperSize="9" scale="58" pageOrder="downThenOver"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97654-0176-F26F-06B8-71B881D417E8}" mc:Ignorable="x14ac xr xr2 xr3">
  <sheetPr>
    <outlinePr summaryRight="0" summaryBelow="0"/>
    <pageSetUpPr fitToPage="1"/>
  </sheetPr>
  <dimension ref="A1:J7"/>
  <sheetViews>
    <sheetView topLeftCell="A1" showZeros="0" workbookViewId="0" tabSelected="1"/>
  </sheetViews>
  <sheetFormatPr defaultColWidth="9.140625" customHeight="1" defaultRowHeight="12"/>
  <cols>
    <col min="1" max="1" width="34.28125" customWidth="1"/>
    <col min="2" max="2" width="29.00390625" customWidth="1"/>
    <col min="3" max="5" width="23.57421875" customWidth="1"/>
    <col min="6" max="6" width="11.28125" customWidth="1"/>
    <col min="7" max="7" width="25.140625" customWidth="1"/>
    <col min="8" max="8" width="15.57421875" customWidth="1"/>
    <col min="9" max="9" width="13.421875" customWidth="1"/>
    <col min="10" max="10" width="18.8515625" customWidth="1"/>
  </cols>
  <sheetData>
    <row customHeight="1" ht="15">
      <c r="J1" s="34" t="s">
        <v>364</v>
      </c>
    </row>
    <row customHeight="1" ht="36">
      <c r="A2" s="62">
        <f>"2025"&amp;"年市对下转移支付绩效目标表"</f>
      </c>
      <c r="B2" s="131"/>
      <c r="C2" s="131"/>
      <c r="D2" s="131"/>
      <c r="E2" s="131"/>
      <c r="F2" s="119"/>
      <c r="G2" s="131"/>
      <c r="H2" s="119"/>
      <c r="I2" s="119"/>
      <c r="J2" s="131"/>
    </row>
    <row customHeight="1" ht="18.75">
      <c r="A3" s="86">
        <f>"单位名称："&amp;"临沧市灌区工程建设管理中心"</f>
      </c>
      <c r="B3" s="145"/>
      <c r="C3" s="145"/>
      <c r="D3" s="145"/>
      <c r="E3" s="145"/>
      <c r="F3" s="159"/>
      <c r="G3" s="145"/>
      <c r="H3" s="159"/>
    </row>
    <row customHeight="1" ht="18.75">
      <c r="A4" s="76" t="s">
        <v>271</v>
      </c>
      <c r="B4" s="76" t="s">
        <v>272</v>
      </c>
      <c r="C4" s="76" t="s">
        <v>273</v>
      </c>
      <c r="D4" s="76" t="s">
        <v>274</v>
      </c>
      <c r="E4" s="76" t="s">
        <v>275</v>
      </c>
      <c r="F4" s="160" t="s">
        <v>276</v>
      </c>
      <c r="G4" s="76" t="s">
        <v>277</v>
      </c>
      <c r="H4" s="160" t="s">
        <v>278</v>
      </c>
      <c r="I4" s="160" t="s">
        <v>279</v>
      </c>
      <c r="J4" s="76" t="s">
        <v>280</v>
      </c>
    </row>
    <row customHeight="1" ht="18.75">
      <c r="A5" s="76">
        <v>1</v>
      </c>
      <c r="B5" s="76">
        <v>2</v>
      </c>
      <c r="C5" s="76">
        <v>3</v>
      </c>
      <c r="D5" s="76">
        <v>4</v>
      </c>
      <c r="E5" s="76">
        <v>5</v>
      </c>
      <c r="F5" s="160">
        <v>6</v>
      </c>
      <c r="G5" s="76">
        <v>7</v>
      </c>
      <c r="H5" s="160">
        <v>8</v>
      </c>
      <c r="I5" s="160">
        <v>9</v>
      </c>
      <c r="J5" s="76">
        <v>10</v>
      </c>
    </row>
    <row customHeight="1" ht="18.75">
      <c r="A6" s="141"/>
      <c r="B6" s="161"/>
      <c r="C6" s="161"/>
      <c r="D6" s="161"/>
      <c r="E6" s="162"/>
      <c r="F6" s="93"/>
      <c r="G6" s="162"/>
      <c r="H6" s="93"/>
      <c r="I6" s="93"/>
      <c r="J6" s="162"/>
    </row>
    <row customHeight="1" ht="18.75">
      <c r="A7" s="215"/>
      <c r="B7" s="141"/>
      <c r="C7" s="141"/>
      <c r="D7" s="141"/>
      <c r="E7" s="141"/>
      <c r="F7" s="216"/>
      <c r="G7" s="141"/>
      <c r="H7" s="141"/>
      <c r="I7" s="141"/>
      <c r="J7" s="141"/>
    </row>
  </sheetData>
  <mergeCells count="2">
    <mergeCell ref="A2:J2"/>
    <mergeCell ref="A3:H3"/>
  </mergeCells>
  <printOptions horizontalCentered="1"/>
  <pageMargins left="1.00" right="1.00" top="0.75" bottom="0.75"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DC20C-83E8-287B-8459-578DF1181EB7}" mc:Ignorable="x14ac xr xr2 xr3">
  <sheetPr>
    <outlinePr summaryRight="0" summaryBelow="0"/>
  </sheetPr>
  <dimension ref="A1:H8"/>
  <sheetViews>
    <sheetView topLeftCell="A1" showZeros="0" workbookViewId="0" tabSelected="1"/>
  </sheetViews>
  <sheetFormatPr defaultColWidth="9.140625" customHeight="1" defaultRowHeight="12"/>
  <cols>
    <col min="1" max="1" width="29.00390625" customWidth="1"/>
    <col min="2" max="2" width="18.7109375" customWidth="1"/>
    <col min="3" max="3" width="24.8515625" customWidth="1"/>
    <col min="4" max="4" width="23.57421875" customWidth="1"/>
    <col min="5" max="5" width="17.8515625" customWidth="1"/>
    <col min="6" max="6" width="23.57421875" customWidth="1"/>
    <col min="7" max="7" width="25.140625" customWidth="1"/>
    <col min="8" max="8" width="18.8515625" customWidth="1"/>
  </cols>
  <sheetData>
    <row customHeight="1" ht="15">
      <c r="A1" s="60"/>
      <c r="B1" s="60"/>
      <c r="C1" s="60"/>
      <c r="D1" s="60"/>
      <c r="E1" s="60"/>
      <c r="F1" s="60"/>
      <c r="G1" s="60"/>
      <c r="H1" s="8" t="s">
        <v>365</v>
      </c>
    </row>
    <row customHeight="1" ht="34.5">
      <c r="A2" s="217">
        <f>"2025"&amp;"年新增资产配置表"</f>
      </c>
      <c r="B2" s="131"/>
      <c r="C2" s="131"/>
      <c r="D2" s="131"/>
      <c r="E2" s="131"/>
      <c r="F2" s="131"/>
      <c r="G2" s="131"/>
      <c r="H2" s="131"/>
    </row>
    <row customHeight="1" ht="18.75">
      <c r="A3" s="181">
        <f>"单位名称："&amp;"临沧市灌区工程建设管理中心"</f>
      </c>
      <c r="B3" s="148"/>
      <c r="C3" s="145"/>
      <c r="H3" s="218" t="s">
        <v>165</v>
      </c>
    </row>
    <row customHeight="1" ht="18.75">
      <c r="A4" s="150" t="s">
        <v>178</v>
      </c>
      <c r="B4" s="150" t="s">
        <v>366</v>
      </c>
      <c r="C4" s="150" t="s">
        <v>367</v>
      </c>
      <c r="D4" s="150" t="s">
        <v>368</v>
      </c>
      <c r="E4" s="150" t="s">
        <v>369</v>
      </c>
      <c r="F4" s="219" t="s">
        <v>370</v>
      </c>
      <c r="G4" s="184"/>
      <c r="H4" s="185"/>
    </row>
    <row customHeight="1" ht="18.75">
      <c r="A5" s="73"/>
      <c r="B5" s="73"/>
      <c r="C5" s="73"/>
      <c r="D5" s="73"/>
      <c r="E5" s="73"/>
      <c r="F5" s="76" t="s">
        <v>337</v>
      </c>
      <c r="G5" s="76" t="s">
        <v>371</v>
      </c>
      <c r="H5" s="76" t="s">
        <v>372</v>
      </c>
    </row>
    <row customHeight="1" ht="18.75">
      <c r="A6" s="76">
        <v>1</v>
      </c>
      <c r="B6" s="76">
        <v>2</v>
      </c>
      <c r="C6" s="76">
        <v>3</v>
      </c>
      <c r="D6" s="76">
        <v>4</v>
      </c>
      <c r="E6" s="76">
        <v>5</v>
      </c>
      <c r="F6" s="76">
        <v>6</v>
      </c>
      <c r="G6" s="76">
        <v>7</v>
      </c>
      <c r="H6" s="76">
        <v>8</v>
      </c>
    </row>
    <row customHeight="1" ht="18.75">
      <c r="A7" s="161"/>
      <c r="B7" s="161"/>
      <c r="C7" s="109"/>
      <c r="D7" s="109"/>
      <c r="E7" s="109"/>
      <c r="F7" s="220"/>
      <c r="G7" s="19"/>
      <c r="H7" s="19"/>
    </row>
    <row customHeight="1" ht="18.75">
      <c r="A8" s="221" t="s">
        <v>56</v>
      </c>
      <c r="B8" s="222"/>
      <c r="C8" s="222"/>
      <c r="D8" s="222"/>
      <c r="E8" s="223"/>
      <c r="F8" s="220"/>
      <c r="G8" s="19"/>
      <c r="H8" s="19"/>
    </row>
  </sheetData>
  <mergeCells count="9">
    <mergeCell ref="A8:E8"/>
    <mergeCell ref="A2:H2"/>
    <mergeCell ref="A4:A5"/>
    <mergeCell ref="C4:C5"/>
    <mergeCell ref="D4:D5"/>
    <mergeCell ref="E4:E5"/>
    <mergeCell ref="F4:H4"/>
    <mergeCell ref="B4:B5"/>
    <mergeCell ref="A3:C3"/>
  </mergeCells>
  <pageMargins left="0.36" right="0.10" top="0.26" bottom="0.26" header="0.00" footer="0.00"/>
  <pageSetup paperSize="9" scale="81" pageOrder="downThenOver" orientation="landscape"/>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B5CDE-E6C6-C6D7-FE1D-8CCA5FF373C4}" mc:Ignorable="x14ac xr xr2 xr3">
  <sheetPr>
    <outlinePr summaryRight="0" summaryBelow="0"/>
    <pageSetUpPr fitToPage="1"/>
  </sheetPr>
  <dimension ref="A1:K10"/>
  <sheetViews>
    <sheetView topLeftCell="A1" showZeros="0" workbookViewId="0" tabSelected="1"/>
  </sheetViews>
  <sheetFormatPr defaultColWidth="9.140625" customHeight="1" defaultRowHeight="14.25"/>
  <cols>
    <col min="1" max="1" width="13.421875" customWidth="1"/>
    <col min="2" max="2" width="43.87109375" customWidth="1"/>
    <col min="3" max="3" width="23.8515625" customWidth="1"/>
    <col min="4" max="4" width="11.140625" customWidth="1"/>
    <col min="5" max="5" width="33.1640625" customWidth="1"/>
    <col min="6" max="6" width="9.8515625" customWidth="1"/>
    <col min="7" max="7" width="17.7109375" customWidth="1"/>
    <col min="8" max="11" width="15.421875" customWidth="1"/>
  </cols>
  <sheetData>
    <row customHeight="1" ht="15">
      <c r="D1" s="99"/>
      <c r="E1" s="99"/>
      <c r="F1" s="99"/>
      <c r="G1" s="99"/>
      <c r="H1" s="67"/>
      <c r="I1" s="67"/>
      <c r="J1" s="67"/>
      <c r="K1" s="34" t="s">
        <v>373</v>
      </c>
    </row>
    <row customHeight="1" ht="42.75">
      <c r="A2" s="9">
        <f>"2025"&amp;"年转移支付补助项目支出预算表"</f>
      </c>
      <c r="B2" s="131"/>
      <c r="C2" s="131"/>
      <c r="D2" s="131"/>
      <c r="E2" s="131"/>
      <c r="F2" s="131"/>
      <c r="G2" s="131"/>
      <c r="H2" s="131"/>
      <c r="I2" s="131"/>
      <c r="J2" s="131"/>
      <c r="K2" s="131"/>
    </row>
    <row customHeight="1" ht="18.75">
      <c r="A3" s="147">
        <f>"单位名称："&amp;"临沧市灌区工程建设管理中心"</f>
      </c>
      <c r="B3" s="148"/>
      <c r="C3" s="148"/>
      <c r="D3" s="148"/>
      <c r="E3" s="148"/>
      <c r="F3" s="148"/>
      <c r="G3" s="148"/>
      <c r="H3" s="149"/>
      <c r="I3" s="149"/>
      <c r="J3" s="149"/>
      <c r="K3" s="224" t="s">
        <v>165</v>
      </c>
    </row>
    <row customHeight="1" ht="18.75">
      <c r="A4" s="69" t="s">
        <v>251</v>
      </c>
      <c r="B4" s="69" t="s">
        <v>180</v>
      </c>
      <c r="C4" s="69" t="s">
        <v>252</v>
      </c>
      <c r="D4" s="150" t="s">
        <v>181</v>
      </c>
      <c r="E4" s="150" t="s">
        <v>182</v>
      </c>
      <c r="F4" s="150" t="s">
        <v>253</v>
      </c>
      <c r="G4" s="150" t="s">
        <v>254</v>
      </c>
      <c r="H4" s="15" t="s">
        <v>56</v>
      </c>
      <c r="I4" s="13" t="s">
        <v>374</v>
      </c>
      <c r="J4" s="72"/>
      <c r="K4" s="14"/>
    </row>
    <row customHeight="1" ht="18.75">
      <c r="A5" s="135"/>
      <c r="B5" s="135"/>
      <c r="C5" s="135"/>
      <c r="D5" s="151"/>
      <c r="E5" s="151"/>
      <c r="F5" s="151"/>
      <c r="G5" s="151"/>
      <c r="H5" s="137"/>
      <c r="I5" s="150" t="s">
        <v>59</v>
      </c>
      <c r="J5" s="150" t="s">
        <v>60</v>
      </c>
      <c r="K5" s="150" t="s">
        <v>61</v>
      </c>
    </row>
    <row customHeight="1" ht="18.75">
      <c r="A6" s="120"/>
      <c r="B6" s="120"/>
      <c r="C6" s="120"/>
      <c r="D6" s="73"/>
      <c r="E6" s="73"/>
      <c r="F6" s="73"/>
      <c r="G6" s="73"/>
      <c r="H6" s="17"/>
      <c r="I6" s="73" t="s">
        <v>58</v>
      </c>
      <c r="J6" s="73"/>
      <c r="K6" s="73"/>
    </row>
    <row customHeight="1" ht="18.75">
      <c r="A7" s="55">
        <v>1</v>
      </c>
      <c r="B7" s="55">
        <v>2</v>
      </c>
      <c r="C7" s="55">
        <v>3</v>
      </c>
      <c r="D7" s="55">
        <v>4</v>
      </c>
      <c r="E7" s="55">
        <v>5</v>
      </c>
      <c r="F7" s="55">
        <v>6</v>
      </c>
      <c r="G7" s="55">
        <v>7</v>
      </c>
      <c r="H7" s="55">
        <v>8</v>
      </c>
      <c r="I7" s="55">
        <v>9</v>
      </c>
      <c r="J7" s="225">
        <v>10</v>
      </c>
      <c r="K7" s="225">
        <v>11</v>
      </c>
    </row>
    <row customHeight="1" ht="18.75">
      <c r="A8" s="109"/>
      <c r="B8" s="141"/>
      <c r="C8" s="109"/>
      <c r="D8" s="109"/>
      <c r="E8" s="109"/>
      <c r="F8" s="109"/>
      <c r="G8" s="109"/>
      <c r="H8" s="19"/>
      <c r="I8" s="19"/>
      <c r="J8" s="19"/>
      <c r="K8" s="19"/>
    </row>
    <row customHeight="1" ht="18.75">
      <c r="A9" s="141"/>
      <c r="B9" s="141"/>
      <c r="C9" s="141"/>
      <c r="D9" s="141"/>
      <c r="E9" s="141"/>
      <c r="F9" s="141"/>
      <c r="G9" s="141"/>
      <c r="H9" s="19"/>
      <c r="I9" s="19"/>
      <c r="J9" s="19"/>
      <c r="K9" s="19"/>
    </row>
    <row customHeight="1" ht="18.75">
      <c r="A10" s="142" t="s">
        <v>116</v>
      </c>
      <c r="B10" s="156"/>
      <c r="C10" s="156"/>
      <c r="D10" s="156"/>
      <c r="E10" s="156"/>
      <c r="F10" s="156"/>
      <c r="G10" s="157"/>
      <c r="H10" s="19"/>
      <c r="I10" s="19"/>
      <c r="J10" s="19"/>
      <c r="K10" s="19"/>
    </row>
  </sheetData>
  <mergeCells count="15">
    <mergeCell ref="A10:G10"/>
    <mergeCell ref="I5:I6"/>
    <mergeCell ref="A2:K2"/>
    <mergeCell ref="E4:E6"/>
    <mergeCell ref="A4:A6"/>
    <mergeCell ref="B4:B6"/>
    <mergeCell ref="A3:G3"/>
    <mergeCell ref="K5:K6"/>
    <mergeCell ref="I4:K4"/>
    <mergeCell ref="C4:C6"/>
    <mergeCell ref="F4:F6"/>
    <mergeCell ref="G4:G6"/>
    <mergeCell ref="H4:H6"/>
    <mergeCell ref="J5:J6"/>
    <mergeCell ref="D4:D6"/>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48F75-62B5-1FE3-718F-DED0070CE2EE}" mc:Ignorable="x14ac xr xr2 xr3">
  <sheetPr>
    <outlinePr summaryRight="0" summaryBelow="0"/>
    <pageSetUpPr fitToPage="1"/>
  </sheetPr>
  <dimension ref="A1:G10"/>
  <sheetViews>
    <sheetView topLeftCell="A1" showZeros="0" workbookViewId="0" tabSelected="1"/>
  </sheetViews>
  <sheetFormatPr defaultColWidth="9.140625" customHeight="1" defaultRowHeight="14.25"/>
  <cols>
    <col min="1" max="1" width="29.421875" customWidth="1"/>
    <col min="2" max="2" width="23.140625" customWidth="1"/>
    <col min="3" max="3" width="31.57421875" customWidth="1"/>
    <col min="4" max="4" width="20.421875" customWidth="1"/>
    <col min="5" max="7" width="23.8515625" customWidth="1"/>
  </cols>
  <sheetData>
    <row customHeight="1" ht="15">
      <c r="A1" s="60"/>
      <c r="B1" s="60"/>
      <c r="C1" s="60"/>
      <c r="D1" s="146"/>
      <c r="E1" s="145"/>
      <c r="F1" s="145"/>
      <c r="G1" s="224" t="s">
        <v>375</v>
      </c>
    </row>
    <row customHeight="1" ht="36.75">
      <c r="A2" s="62">
        <f>"2025"&amp;"年部门项目中期规划预算表"</f>
      </c>
      <c r="B2" s="131"/>
      <c r="C2" s="131"/>
      <c r="D2" s="131"/>
      <c r="E2" s="131"/>
      <c r="F2" s="131"/>
      <c r="G2" s="131"/>
    </row>
    <row customHeight="1" ht="18.75">
      <c r="A3" s="86">
        <f>"单位名称："&amp;"临沧市灌区工程建设管理中心"</f>
      </c>
      <c r="B3" s="148"/>
      <c r="C3" s="148"/>
      <c r="D3" s="148"/>
      <c r="E3" s="149"/>
      <c r="F3" s="149"/>
      <c r="G3" s="224" t="s">
        <v>165</v>
      </c>
    </row>
    <row customHeight="1" ht="18.75">
      <c r="A4" s="69" t="s">
        <v>252</v>
      </c>
      <c r="B4" s="69" t="s">
        <v>251</v>
      </c>
      <c r="C4" s="69" t="s">
        <v>180</v>
      </c>
      <c r="D4" s="150" t="s">
        <v>376</v>
      </c>
      <c r="E4" s="13" t="s">
        <v>59</v>
      </c>
      <c r="F4" s="72"/>
      <c r="G4" s="14"/>
    </row>
    <row customHeight="1" ht="18.75">
      <c r="A5" s="135"/>
      <c r="B5" s="135"/>
      <c r="C5" s="135"/>
      <c r="D5" s="151"/>
      <c r="E5" s="226">
        <f>"2025"&amp;"年"</f>
      </c>
      <c r="F5" s="226">
        <f>"2025"+1&amp;"年"</f>
      </c>
      <c r="G5" s="227">
        <f>"2025"+2&amp;"年"</f>
      </c>
    </row>
    <row customHeight="1" ht="18.75">
      <c r="A6" s="120"/>
      <c r="B6" s="120"/>
      <c r="C6" s="120"/>
      <c r="D6" s="73"/>
      <c r="E6" s="120" t="s">
        <v>58</v>
      </c>
      <c r="F6" s="120"/>
      <c r="G6" s="73"/>
    </row>
    <row customHeight="1" ht="18.75">
      <c r="A7" s="55">
        <v>1</v>
      </c>
      <c r="B7" s="55">
        <v>2</v>
      </c>
      <c r="C7" s="55">
        <v>3</v>
      </c>
      <c r="D7" s="55">
        <v>4</v>
      </c>
      <c r="E7" s="55">
        <v>5</v>
      </c>
      <c r="F7" s="55">
        <v>6</v>
      </c>
      <c r="G7" s="225">
        <v>7</v>
      </c>
    </row>
    <row customHeight="1" ht="18.75">
      <c r="A8" s="141" t="s">
        <v>71</v>
      </c>
      <c r="B8" s="89"/>
      <c r="C8" s="89"/>
      <c r="D8" s="141"/>
      <c r="E8" s="19">
        <v>300000</v>
      </c>
      <c r="F8" s="19"/>
      <c r="G8" s="19"/>
    </row>
    <row customHeight="1" ht="18.75">
      <c r="A9" s="141"/>
      <c r="B9" s="141" t="s">
        <v>377</v>
      </c>
      <c r="C9" s="141" t="s">
        <v>257</v>
      </c>
      <c r="D9" s="141" t="s">
        <v>378</v>
      </c>
      <c r="E9" s="19">
        <v>300000</v>
      </c>
      <c r="F9" s="19"/>
      <c r="G9" s="19"/>
    </row>
    <row customHeight="1" ht="18.75">
      <c r="A10" s="221" t="s">
        <v>56</v>
      </c>
      <c r="B10" s="228" t="s">
        <v>379</v>
      </c>
      <c r="C10" s="228"/>
      <c r="D10" s="229"/>
      <c r="E10" s="19">
        <v>300000</v>
      </c>
      <c r="F10" s="19"/>
      <c r="G10" s="19"/>
    </row>
  </sheetData>
  <mergeCells count="11">
    <mergeCell ref="G5:G6"/>
    <mergeCell ref="D4:D6"/>
    <mergeCell ref="A2:G2"/>
    <mergeCell ref="A3:D3"/>
    <mergeCell ref="E4:G4"/>
    <mergeCell ref="F5:F6"/>
    <mergeCell ref="A10:D10"/>
    <mergeCell ref="B4:B6"/>
    <mergeCell ref="C4:C6"/>
    <mergeCell ref="A4:A6"/>
    <mergeCell ref="E5:E6"/>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