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85" windowWidth="27735" windowHeight="1395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“三公”经费支出预算表03!$1:$6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45621"/>
</workbook>
</file>

<file path=xl/calcChain.xml><?xml version="1.0" encoding="utf-8"?>
<calcChain xmlns="http://schemas.openxmlformats.org/spreadsheetml/2006/main">
  <c r="H11" i="15" l="1"/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D5" i="4"/>
  <c r="B5" i="4"/>
  <c r="A3" i="4"/>
  <c r="A2" i="4"/>
  <c r="A3" i="3"/>
  <c r="A2" i="3"/>
  <c r="A3" i="2"/>
  <c r="A2" i="2"/>
  <c r="D38" i="1"/>
  <c r="B37" i="1"/>
  <c r="B34" i="1"/>
  <c r="B38" i="1" s="1"/>
  <c r="D5" i="1"/>
  <c r="B5" i="1"/>
  <c r="A3" i="1"/>
  <c r="A2" i="1"/>
</calcChain>
</file>

<file path=xl/sharedStrings.xml><?xml version="1.0" encoding="utf-8"?>
<sst xmlns="http://schemas.openxmlformats.org/spreadsheetml/2006/main" count="1517" uniqueCount="511">
  <si>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</si>
  <si>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</si>
  <si>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</si>
  <si>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</si>
  <si>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</si>
  <si>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</si>
  <si>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</si>
  <si>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</si>
  <si>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</si>
  <si>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</si>
  <si>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</si>
  <si>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</si>
  <si>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</si>
  <si>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</si>
  <si>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</si>
  <si>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</si>
  <si>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</si>
  <si>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</si>
  <si>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</si>
  <si>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</si>
  <si>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</si>
  <si>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</si>
  <si>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</si>
  <si>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</si>
  <si>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</si>
  <si>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</si>
  <si>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</si>
  <si>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</si>
  <si>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</si>
  <si>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</si>
  <si>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</si>
  <si>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</si>
  <si>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</si>
  <si>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</si>
  <si>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</si>
  <si>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</si>
  <si>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</si>
  <si>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</si>
  <si>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</si>
  <si>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</si>
  <si>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</si>
  <si>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</si>
  <si>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</si>
  <si>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</si>
  <si>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</si>
  <si>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</si>
  <si>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</si>
  <si>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</si>
  <si>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</si>
  <si>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</si>
  <si>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</si>
  <si>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</si>
  <si>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</si>
  <si>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</si>
  <si>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</si>
  <si>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</si>
  <si>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</si>
  <si>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</si>
  <si>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</si>
  <si>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</si>
  <si>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</si>
  <si>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</si>
  <si>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</si>
  <si>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</si>
  <si>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</si>
  <si>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</si>
  <si>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</si>
  <si>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</si>
  <si>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</si>
  <si>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</si>
  <si>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</si>
  <si>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中国共产党临沧市委员会政法委员会</t>
  </si>
  <si>
    <t>302001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</si>
  <si>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</si>
  <si>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</si>
  <si>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</si>
  <si>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</si>
  <si>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</si>
  <si>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</si>
  <si>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</si>
  <si>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</si>
  <si>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</si>
  <si>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</si>
  <si>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</si>
  <si>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</si>
  <si>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</si>
  <si>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</si>
  <si>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</si>
  <si>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</si>
  <si>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</si>
  <si>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</si>
  <si>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20136</t>
  </si>
  <si>
    <t>其他共产党事务支出</t>
  </si>
  <si>
    <t>2013601</t>
  </si>
  <si>
    <t>2013650</t>
  </si>
  <si>
    <t>事业运行</t>
  </si>
  <si>
    <t>2013699</t>
  </si>
  <si>
    <t>204</t>
  </si>
  <si>
    <t>公共安全支出</t>
  </si>
  <si>
    <t>20499</t>
  </si>
  <si>
    <t>其他公共安全支出</t>
  </si>
  <si>
    <t>2049999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</si>
  <si>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</si>
  <si>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</si>
  <si>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</si>
  <si>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</si>
  <si>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</si>
  <si>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</si>
  <si>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</si>
  <si>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</si>
  <si>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</si>
  <si>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</si>
  <si>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</si>
  <si>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</si>
  <si>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</si>
  <si>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</si>
  <si>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</si>
  <si>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</si>
  <si>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</si>
  <si>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</si>
  <si>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</si>
  <si>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</si>
  <si>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</si>
  <si>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</si>
  <si>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</si>
  <si>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</si>
  <si>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</si>
  <si>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</si>
  <si>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</si>
  <si>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</si>
  <si>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</si>
  <si>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</si>
  <si>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</si>
  <si>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</si>
  <si>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</si>
  <si>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</si>
  <si>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</si>
  <si>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</si>
  <si>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</si>
  <si>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</si>
  <si>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</si>
  <si>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</si>
  <si>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</si>
  <si>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</si>
  <si>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</si>
  <si>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</si>
  <si>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</si>
  <si>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</si>
  <si>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</si>
  <si>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</si>
  <si>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</si>
  <si>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</si>
  <si>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</si>
  <si>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</si>
  <si>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</si>
  <si>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</si>
  <si>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</si>
  <si>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</si>
  <si>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</si>
  <si>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</si>
  <si>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</si>
  <si>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</si>
  <si>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</si>
  <si>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</si>
  <si>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</si>
  <si>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</si>
  <si>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</si>
  <si>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</si>
  <si>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</si>
  <si>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</si>
  <si>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</si>
  <si>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</si>
  <si>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</si>
  <si>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</si>
  <si>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</si>
  <si>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</si>
  <si>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</si>
  <si>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</si>
  <si>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</si>
  <si>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</si>
  <si>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</si>
  <si>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</si>
  <si>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</si>
  <si>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</si>
  <si>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</si>
  <si>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</si>
  <si>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</si>
  <si>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</si>
  <si>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</si>
  <si>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</si>
  <si>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</si>
  <si>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</si>
  <si>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</si>
  <si>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</si>
  <si>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</si>
  <si>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</si>
  <si>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</si>
  <si>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</si>
  <si>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</si>
  <si>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</si>
  <si>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</si>
  <si>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</si>
  <si>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</si>
  <si>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</si>
  <si>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</si>
  <si>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</si>
  <si>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</si>
  <si>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530900210000000001754</t>
  </si>
  <si>
    <t>事业人员支出工资</t>
  </si>
  <si>
    <t>30101</t>
  </si>
  <si>
    <t>基本工资</t>
  </si>
  <si>
    <t>530900210000000001753</t>
  </si>
  <si>
    <t>行政人员支出工资</t>
  </si>
  <si>
    <t>30102</t>
  </si>
  <si>
    <t>津贴补贴</t>
  </si>
  <si>
    <t>30103</t>
  </si>
  <si>
    <t>奖金</t>
  </si>
  <si>
    <t>530900231100001478783</t>
  </si>
  <si>
    <t>行政人员绩效考核奖</t>
  </si>
  <si>
    <t>30107</t>
  </si>
  <si>
    <t>绩效工资</t>
  </si>
  <si>
    <t>530900231100001478777</t>
  </si>
  <si>
    <t>绩效工资（2017年提高标准部分）</t>
  </si>
  <si>
    <t>530900210000000001755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</si>
  <si>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</si>
  <si>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</si>
  <si>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</si>
  <si>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</si>
  <si>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</si>
  <si>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</si>
  <si>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</si>
  <si>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</si>
  <si>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</si>
  <si>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</si>
  <si>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</si>
  <si>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</si>
  <si>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</si>
  <si>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530900210000000001756</t>
  </si>
  <si>
    <t>30113</t>
  </si>
  <si>
    <t>530900210000000001764</t>
  </si>
  <si>
    <t>一般公用经费</t>
  </si>
  <si>
    <t>30201</t>
  </si>
  <si>
    <t>办公费</t>
  </si>
  <si>
    <t>30226</t>
  </si>
  <si>
    <t>劳务费</t>
  </si>
  <si>
    <t>530900210000000001763</t>
  </si>
  <si>
    <t>离退休公用经费</t>
  </si>
  <si>
    <t>530900210000000001765</t>
  </si>
  <si>
    <t>职工教育经费</t>
  </si>
  <si>
    <t>30216</t>
  </si>
  <si>
    <t>培训费</t>
  </si>
  <si>
    <t>530900210000000001761</t>
  </si>
  <si>
    <t>工会经费</t>
  </si>
  <si>
    <t>30228</t>
  </si>
  <si>
    <t>530900210000000001762</t>
  </si>
  <si>
    <t>福利费</t>
  </si>
  <si>
    <t>30229</t>
  </si>
  <si>
    <t>530900210000000001758</t>
  </si>
  <si>
    <t>公务用车运行维护费</t>
  </si>
  <si>
    <t>30231</t>
  </si>
  <si>
    <t>530900210000000001759</t>
  </si>
  <si>
    <t>行政人员公务交通补贴</t>
  </si>
  <si>
    <t>30239</t>
  </si>
  <si>
    <t>其他交通费用</t>
  </si>
  <si>
    <t>530900210000000001757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</si>
  <si>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</si>
  <si>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</si>
  <si>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</si>
  <si>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</si>
  <si>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</si>
  <si>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</si>
  <si>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</si>
  <si>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</si>
  <si>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</si>
  <si>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</si>
  <si>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2024年精神障碍患者保除专项资金</t>
  </si>
  <si>
    <t>事业发展类</t>
  </si>
  <si>
    <t>530900241100002539904</t>
  </si>
  <si>
    <t>30306</t>
  </si>
  <si>
    <t>救济费</t>
  </si>
  <si>
    <t>2025年边防建设专项资金</t>
  </si>
  <si>
    <t>530900251100004089118</t>
  </si>
  <si>
    <t>30905</t>
  </si>
  <si>
    <t>基础设施建设</t>
  </si>
  <si>
    <t>打击涉烟违法犯罪维护市场经济秩序专项资金</t>
  </si>
  <si>
    <t>530900251100003979119</t>
  </si>
  <si>
    <t>法学会工作专项资金</t>
  </si>
  <si>
    <t>530900210000000001770</t>
  </si>
  <si>
    <t>30215</t>
  </si>
  <si>
    <t>会议费</t>
  </si>
  <si>
    <t>非涉密文件协同办公系统建设和设备采购专项资金</t>
  </si>
  <si>
    <t>530900241100002202301</t>
  </si>
  <si>
    <t>30202</t>
  </si>
  <si>
    <t>印刷费</t>
  </si>
  <si>
    <t>30902</t>
  </si>
  <si>
    <t>办公设备购置</t>
  </si>
  <si>
    <t>见义勇为表彰奖励市级配套专项资金</t>
  </si>
  <si>
    <t>民生类</t>
  </si>
  <si>
    <t>530900221100000903606</t>
  </si>
  <si>
    <t>30309</t>
  </si>
  <si>
    <t>奖励金</t>
  </si>
  <si>
    <t>普法强基专项资金</t>
  </si>
  <si>
    <t>530900251100003635753</t>
  </si>
  <si>
    <t>30211</t>
  </si>
  <si>
    <t>差旅费</t>
  </si>
  <si>
    <t>30214</t>
  </si>
  <si>
    <t>租赁费</t>
  </si>
  <si>
    <t>扫黑除恶治乱工作专项资金</t>
  </si>
  <si>
    <t>530900210000000001787</t>
  </si>
  <si>
    <t>司法救助专项资金</t>
  </si>
  <si>
    <t>530900210000000001783</t>
  </si>
  <si>
    <t>新闻宣传与信息化建设专项资金</t>
  </si>
  <si>
    <t>530900251100003636458</t>
  </si>
  <si>
    <t>30227</t>
  </si>
  <si>
    <t>委托业务费</t>
  </si>
  <si>
    <t>政法综治维稳工作专项资金</t>
  </si>
  <si>
    <t>530900210000000001786</t>
  </si>
  <si>
    <t>30213</t>
  </si>
  <si>
    <t>维修（护）费</t>
  </si>
  <si>
    <t>30217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</si>
  <si>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</si>
  <si>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</si>
  <si>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</si>
  <si>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</si>
  <si>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</si>
  <si>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</si>
  <si>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</si>
  <si>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</si>
  <si>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</si>
  <si>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</si>
  <si>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</si>
  <si>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使遭受犯罪侵害或民事侵权，但无法通过诉讼获得有效赔偿的当事人或者其符合条件的近亲属，给予适当经济资助，最低救助金额不少于2000元，帮助他们摆脱生活困境，确实维护社会稳定。</t>
  </si>
  <si>
    <t>产出指标</t>
  </si>
  <si>
    <t>质量指标</t>
  </si>
  <si>
    <t>符合条件的申请人及时得到救助</t>
  </si>
  <si>
    <t>=</t>
  </si>
  <si>
    <t>100%</t>
  </si>
  <si>
    <t>人次</t>
  </si>
  <si>
    <t>定量指标</t>
  </si>
  <si>
    <t>使遭受犯罪侵害或民事侵权，但无法通过诉讼获得有效赔偿的当事人或者其符合条件的近亲属</t>
  </si>
  <si>
    <t>效益指标</t>
  </si>
  <si>
    <t>社会效益</t>
  </si>
  <si>
    <t>受救助人恢复生活比率</t>
  </si>
  <si>
    <t>&gt;=</t>
  </si>
  <si>
    <t>60%</t>
  </si>
  <si>
    <t>满意度指标</t>
  </si>
  <si>
    <t>服务对象满意度</t>
  </si>
  <si>
    <t>受救助人数满意度提升</t>
  </si>
  <si>
    <t>80%</t>
  </si>
  <si>
    <t>通过开展见义勇为表彰奖励弘扬社会正能量,践行社会主义核心价值观.</t>
  </si>
  <si>
    <t>数量指标</t>
  </si>
  <si>
    <t>配套资金全部用于表彰慰问</t>
  </si>
  <si>
    <t>元</t>
  </si>
  <si>
    <t>通过开展见义勇为表彰奖励弘扬社会正能力,践行社会主义核心价值观.</t>
  </si>
  <si>
    <t>社会主义核心价值观得到践行</t>
  </si>
  <si>
    <t>95%</t>
  </si>
  <si>
    <t>定性指标</t>
  </si>
  <si>
    <t>社会正能量得到弘扬</t>
  </si>
  <si>
    <t>开展打击涉烟违法犯罪，维护市场经济秩序。</t>
  </si>
  <si>
    <t>2025年12月31日</t>
  </si>
  <si>
    <t>&gt;</t>
  </si>
  <si>
    <t>年</t>
  </si>
  <si>
    <t>可持续影响</t>
  </si>
  <si>
    <t>维护烟草市场秩序稳定</t>
  </si>
  <si>
    <t>98%</t>
  </si>
  <si>
    <t>满意度提升</t>
  </si>
  <si>
    <t>加强政法委机关非法密公文处理信息化建设，提升工作效率，节约资源。</t>
  </si>
  <si>
    <t>采购协调办公设备和系统建设</t>
  </si>
  <si>
    <t>90%</t>
  </si>
  <si>
    <t>提升办公效率</t>
  </si>
  <si>
    <t>维护社会稳定职能进一步发挥</t>
  </si>
  <si>
    <t>通过开展精神障碍患者保险救助项目，解决易肇事肇祸精神障碍患者家庭和受害人本人和家庭的困难，切实维护社会稳定</t>
  </si>
  <si>
    <t>时效指标</t>
  </si>
  <si>
    <t>2024年12月31日</t>
  </si>
  <si>
    <t>切实维护社会稳定</t>
  </si>
  <si>
    <t>人民群众安全感满意度提升</t>
  </si>
  <si>
    <t>严格落实综治领导责任制，着力防范和化解影响社会稳定的矛盾，开展专项行动，严厉打击各类违法犯罪，狠抓治安重点地区和突出问题排查整治工作，推动重点行业领域平安建设，持续深化强边固防，扎实推进司法公正执法司法，加速推进大数据工程，抓实过硬政法队伍建设。</t>
  </si>
  <si>
    <t>推动基层社会治理\平安创建\"雪亮工程等重点工作</t>
  </si>
  <si>
    <t>得到促进和提升</t>
  </si>
  <si>
    <t>件</t>
  </si>
  <si>
    <t>提升平安建设信息化水平,加强基层基础建设,加大违法犯罪案件的打击力度</t>
  </si>
  <si>
    <t>人民群众安全感进一步增强.</t>
  </si>
  <si>
    <t>社会持续稳定、治安状况逐年好转</t>
  </si>
  <si>
    <t>促过司法公正，维护社会公平正议，为全市脱贫攻坚工作、抗疫防疫工作和经济社会发展提供安全稳定的社会环境、法治环境、社会环境，确保人民群众获得感、幸福感、安全感增强。</t>
  </si>
  <si>
    <t>安全感满意度提升</t>
  </si>
  <si>
    <t>部分(县)区群众安全感满意度同比提高</t>
  </si>
  <si>
    <t>人</t>
  </si>
  <si>
    <t>推动普法强基补短板工作走深走实，不断夯实平安云南，法治云南建设根基。</t>
  </si>
  <si>
    <t>开展普法强基下沉一个周期10天，每季度下沉次</t>
  </si>
  <si>
    <t>次</t>
  </si>
  <si>
    <t>切实提升人民群众法治意识和命案防控能力和水平</t>
  </si>
  <si>
    <t>人民群众安全感满意度不断提升</t>
  </si>
  <si>
    <t xml:space="preserve">一是提高认识，落实责任。进一步深化认识，切实把政法舆论宣传工作摆在重要位置，纳入工作规划和总体布局，明责任和发展目标，加强组织协调，强化督促检查，及时研究解决工作中出现的问题。二是建立机制，激发活力。切实加强政法宣传规范化、制度化建设，建立健全政法宣传工作责任机制、工作运行机制、协调保障机制、考核奖惩机制。三是健全机构，强化保障。进一步建立健全宣传机构和网络建设，加大对政法宣传工作的投入，保障基本的宣传阵地和必备的宣传装备。专项行动宣传和主题宣传走出临沧新路子。四是生动普法，注重实效。在普法宣传上下功夫，开辟普法宣传新渠道，打破传统普法宣传生硬难懂、枯燥无味的痛点和堵点，让普法宣传生活化、特色化、生动化、多元化，真正走进寻常百姓家，走人民群众的“心窝窝”。    
</t>
  </si>
  <si>
    <t>开展一次全媒体宣传活动，在和新型媒体中创作作品不低于500条</t>
  </si>
  <si>
    <t>进一步推进法治文化建设，充分发挥文艺作品创作对推动典型宣传，弘扬正气、营造氛围的作用，采用群众喜闻乐见的宣传方式，开展学习“时代楷模”鲍卫忠主题文艺作品创作征集活动，弘扬主旋律、传播政法正能量，在全市形成学楷模、见行动、立新功的良好氛围</t>
  </si>
  <si>
    <t>为政法新闻宣传工作开展提供有力支撑，为唱响时代主旋律、传播政法正能量，提高人民群众安全感满意度，建设更高水平的平安临沧、法治临沧提供强大的舆论支持和思想保障。</t>
  </si>
  <si>
    <t>加强边防基础设施建设，提升强边固防能力和水平。</t>
  </si>
  <si>
    <t>2025年1月30日前完成</t>
  </si>
  <si>
    <t>强边固防</t>
  </si>
  <si>
    <t>提升强边固防能力和 水平</t>
  </si>
  <si>
    <t>强因固防</t>
  </si>
  <si>
    <t>人民群众安感满意度提升</t>
  </si>
  <si>
    <t>全面回访评估，再次进行问题线索摸排，对治理不彻底的全面分析问题原因，制定整改措施，治理方案，使全市涉黑涉恶违法犯罪得到严厉打击，乱点乱象得到有效治理，取得扫黑除恶治乱专项斗争压倒性胜利。</t>
  </si>
  <si>
    <t>开展1次督导检查</t>
  </si>
  <si>
    <t>全重点行业\重点地区\重点工作\重点领域开展督导检查, 促进工作.</t>
  </si>
  <si>
    <t>基层组织建设得到明显加强</t>
  </si>
  <si>
    <t>个</t>
  </si>
  <si>
    <t>健全完善干部联审制度,软弱涣散基层组织得到整治。</t>
  </si>
  <si>
    <t>升群众安全感满意度提到全面得到全面提</t>
  </si>
  <si>
    <t>去年基础上有所提升</t>
  </si>
  <si>
    <t>全市涉黑涉恶违法犯罪得到严厉打击，乱点乱象得到有效治理</t>
  </si>
  <si>
    <t>开展百名法学家百场报告会、青年志愿者法治基层行活动，组织开展涉缅法律研究，提升对缅开放工作能力和水平。</t>
  </si>
  <si>
    <t>组织开展百名法学家百场报告会</t>
  </si>
  <si>
    <t>场</t>
  </si>
  <si>
    <t>开展百名法学家百场报告会议</t>
  </si>
  <si>
    <t>法治水平法治能力进一步提高</t>
  </si>
  <si>
    <t>开展法学研究、开展形式多样的普法宣传</t>
  </si>
  <si>
    <t>人民群众满意度提升</t>
  </si>
  <si>
    <t>开展形式多样的普法宣传开展百名法学家百场报告会议、开展法学研究。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</si>
  <si>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</si>
  <si>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</si>
  <si>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</si>
  <si>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</si>
  <si>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</si>
  <si>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</si>
  <si>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</si>
  <si>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</si>
  <si>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</si>
  <si>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</si>
  <si>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</si>
  <si>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</si>
  <si>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</si>
  <si>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</si>
  <si>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档案整理和电子化劳务费</t>
  </si>
  <si>
    <t>档案管理服务</t>
  </si>
  <si>
    <t>复印纸</t>
  </si>
  <si>
    <t>公文用纸、资料汇编、信封印刷服务</t>
  </si>
  <si>
    <t>油料采购费</t>
  </si>
  <si>
    <t>其他油料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</si>
  <si>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</si>
  <si>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</si>
  <si>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</si>
  <si>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</si>
  <si>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</si>
  <si>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</si>
  <si>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</si>
  <si>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</si>
  <si>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</si>
  <si>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</si>
  <si>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</si>
  <si>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</si>
  <si>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</si>
  <si>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</si>
  <si>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</si>
  <si>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</si>
  <si>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</si>
  <si>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2024年无命案县（区）以奖代补专项资金</t>
  </si>
  <si>
    <t>提升安全感满意度进位升级工作补助专项资金</t>
  </si>
  <si>
    <t>预算09-2表</t>
  </si>
  <si>
    <t xml:space="preserve">一是针对年初命案防控严峻形势，采取座谈问询、台账查阅、到乡村走访、与县级领导交换意见并共商对策等方式，到云县、双江县开展专题调研，认真查找命案发案问题根源，倒查梳理存在问题并研究命案防控对策和措施。
二是积极参与对8县（区）的重点工作督导，8县（区）共汇总梳理督导发现问题清单和整改要求清单132条。
</t>
  </si>
  <si>
    <t>排全省前50位，各给予20万元奖励；排全省51-70位之间,给予15万元奖励</t>
  </si>
  <si>
    <t>确保维护社会大局稳定能力和水平得到提升</t>
  </si>
  <si>
    <t>督促各县（区）党委政法委明确专人专班，围绕培训课程安排和相关通知要求，组织乡镇（街道）政法委员（专抓维稳副书记）、县（区）党委政法委分管对应工作的副书记和工作人员完成好《中央政法委坚持和发展新时代“枫桥经验”培训班》的培训课程，组织好学习研讨，严格落实培训各项纪律要求，全程培训各参训学员严格遵守培训纪律，围绕研讨主题积极发言，培训课堂效果良好</t>
  </si>
  <si>
    <t>人民群众安全感满意度得到提升</t>
  </si>
  <si>
    <t>跟踪指导好县（区）和相关单位落实好《临沧市关于坚持和发展“枫桥经验”强化矛盾纠纷排查化解的指导意见》</t>
  </si>
  <si>
    <t>加强普法宣传教育，最大限度预防、减少命案，特别是“民转刑”和恶性命案的发生，全力维护人民群众生命财产安全。到2024年底，命案防控体系全面落实，整体防控能力不断增强，每十万人命案发生率下降到0.45以下，85%以上的乡（镇、街道）无命案。</t>
  </si>
  <si>
    <t>2023年12月30日</t>
  </si>
  <si>
    <t>确保社会大局持续稳定，人民安居乐业。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</si>
  <si>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</si>
  <si>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</si>
  <si>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</si>
  <si>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</si>
  <si>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</si>
  <si>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</si>
  <si>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</si>
  <si>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</si>
  <si>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</si>
  <si>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</si>
  <si>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</si>
  <si>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</si>
  <si>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</si>
  <si>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</si>
  <si>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</si>
  <si>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>323 事业发展类</t>
  </si>
  <si>
    <t>对下</t>
  </si>
  <si>
    <t/>
  </si>
  <si>
    <t>说明：我单位不涉及。</t>
    <phoneticPr fontId="31" type="noConversion"/>
  </si>
  <si>
    <t>中国共产党临沧市委员会政法委员会</t>
    <phoneticPr fontId="31" type="noConversion"/>
  </si>
  <si>
    <t>A05040101</t>
  </si>
  <si>
    <t>件</t>
    <phoneticPr fontId="31" type="noConversion"/>
  </si>
  <si>
    <t>复印纸</t>
    <phoneticPr fontId="31" type="noConversion"/>
  </si>
  <si>
    <t>C23090100</t>
  </si>
  <si>
    <t>印刷服务</t>
    <phoneticPr fontId="31" type="noConversion"/>
  </si>
  <si>
    <t>件</t>
    <phoneticPr fontId="31" type="noConversion"/>
  </si>
  <si>
    <t>办公用品</t>
    <phoneticPr fontId="31" type="noConversion"/>
  </si>
  <si>
    <t>服务</t>
    <phoneticPr fontId="31" type="noConversion"/>
  </si>
  <si>
    <t>C23120302</t>
  </si>
  <si>
    <t>公务车运行维护费</t>
    <phoneticPr fontId="31" type="noConversion"/>
  </si>
  <si>
    <t>油料费</t>
    <phoneticPr fontId="31" type="noConversion"/>
  </si>
  <si>
    <t>升</t>
    <phoneticPr fontId="31" type="noConversion"/>
  </si>
  <si>
    <t>A08060301</t>
  </si>
  <si>
    <t>档案管理软件</t>
    <phoneticPr fontId="31" type="noConversion"/>
  </si>
  <si>
    <t>套</t>
    <phoneticPr fontId="31" type="noConversion"/>
  </si>
  <si>
    <t>基础软件</t>
    <phoneticPr fontId="31" type="noConversion"/>
  </si>
  <si>
    <t>使遭受犯罪侵害或民事侵权，但无法通过诉讼获得有效赔偿的当事人或者其符合条件的近亲属，给予适当经济资助，帮助他们摆脱生活困境，确实维护社会稳定。</t>
    <phoneticPr fontId="31" type="noConversion"/>
  </si>
  <si>
    <t>扫黑除恶工作专项资金</t>
    <phoneticPr fontId="31" type="noConversion"/>
  </si>
  <si>
    <t>加强普法宣传教育，最大限度预防、减少命案，特别是“民转刑”和恶性命案的发生，全力维护人民群众生命财产安全。命案防控体系全面落实，整体防控能力不断增强。</t>
    <phoneticPr fontId="31" type="noConversion"/>
  </si>
  <si>
    <t>开展普法强基工作县级下沉不少于2次</t>
    <phoneticPr fontId="31" type="noConversion"/>
  </si>
  <si>
    <t xml:space="preserve">一是提高认识，落实责任。进一步深化认识，切实把政法舆论宣传工作摆在重要位置，纳入工作规划和总体布局，明责任和发展目标，加强组织协调，强化督促检查，及时研究解决工作中出现的问题。二是建立机制，激发活力。切实加强政法宣传规范化、制度化建设，建立健全政法宣传工作责任机制、工作运行机制、协调保障机制、考核奖惩机制。三是健全机构，强化保障。进一步建立健全宣传机构和网络建设，加大对政法宣传工作的投入，保障基本的宣传阵地和必备的宣传装备。专项行动宣传和主题宣传走出临沧新路子。四是生动普法，注重实效。在普法宣传上下功夫，开辟普法宣传新渠道，打破传统普法宣传生硬难懂、枯燥无味的痛点和堵点，让普法宣传生活化、特色化、生动化、多元化，真正走进寻常百姓家，走人民群众的“心窝窝”。    
</t>
    <phoneticPr fontId="31" type="noConversion"/>
  </si>
  <si>
    <t>加强扫黑除恶工作，保障人民安居乐业。</t>
    <phoneticPr fontId="31" type="noConversion"/>
  </si>
  <si>
    <t>开展百名法学家百场报告会、青年志愿者法治基层行活动。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</si>
</sst>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34" x14ac:knownFonts="1">
    <font>
      <sz val="9"/>
      <color rgb="FF000000"/>
      <name val="Microsoft YaHei UI"/>
    </font>
    <font>
      <sz val="9"/>
      <name val="宋体"/>
      <charset val="134"/>
    </font>
    <font>
      <sz val="9"/>
      <color rgb="FF000000"/>
      <name val="宋体"/>
      <charset val="134"/>
    </font>
    <font>
      <sz val="22"/>
      <color rgb="FF000000"/>
      <name val="方正小标宋简体"/>
      <family val="4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Arial"/>
    </font>
    <font>
      <sz val="10"/>
      <color rgb="FF000000"/>
      <name val="宋体"/>
      <charset val="134"/>
    </font>
    <font>
      <sz val="30"/>
      <color rgb="FF000000"/>
      <name val="宋体"/>
      <charset val="134"/>
    </font>
    <font>
      <sz val="9"/>
      <name val="Microsoft YaHei UI"/>
      <family val="2"/>
      <charset val="134"/>
    </font>
    <font>
      <sz val="28"/>
      <color rgb="FF000000"/>
      <name val="宋体"/>
      <charset val="134"/>
    </font>
    <font>
      <sz val="10"/>
      <color rgb="FF000000"/>
      <name val="Microsoft YaHei UI"/>
      <family val="2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name val="方正小标宋简体"/>
      <family val="4"/>
      <charset val="134"/>
    </font>
    <font>
      <sz val="9"/>
      <color rgb="FF000000"/>
      <name val="Microsoft YaHei UI"/>
      <family val="2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  <protection locked="0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</cellStyleXfs>
  <cellXfs count="265">
    <xf numFmtId="0" fontId="0" fillId="0" borderId="0" xfId="0" applyFont="1">
      <alignment vertical="top"/>
      <protection locked="0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>
      <alignment horizontal="right" vertical="center"/>
      <protection locked="0"/>
    </xf>
    <xf numFmtId="0" fontId="1" fillId="0" borderId="1" xfId="0" applyFont="1" applyBorder="1" applyAlignment="1">
      <alignment horizontal="left" vertical="center"/>
      <protection locked="0"/>
    </xf>
    <xf numFmtId="0" fontId="1" fillId="0" borderId="3" xfId="0" applyFont="1" applyBorder="1" applyAlignment="1">
      <alignment horizontal="left" vertical="center"/>
      <protection locked="0"/>
    </xf>
    <xf numFmtId="0" fontId="1" fillId="0" borderId="5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176" fontId="1" fillId="0" borderId="1" xfId="0" quotePrefix="1" applyNumberFormat="1" applyFont="1" applyBorder="1" applyAlignment="1">
      <alignment horizontal="right" vertical="center"/>
      <protection locked="0"/>
    </xf>
    <xf numFmtId="0" fontId="9" fillId="0" borderId="5" xfId="0" applyFont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9" fillId="0" borderId="5" xfId="0" applyFont="1" applyBorder="1" applyAlignment="1">
      <alignment horizontal="center" vertical="center"/>
      <protection locked="0"/>
    </xf>
    <xf numFmtId="0" fontId="10" fillId="0" borderId="0" xfId="0" applyFont="1" applyProtection="1">
      <alignment vertical="top"/>
    </xf>
    <xf numFmtId="0" fontId="11" fillId="0" borderId="0" xfId="0" applyFont="1" applyAlignment="1">
      <protection locked="0"/>
    </xf>
    <xf numFmtId="0" fontId="2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/>
    <xf numFmtId="0" fontId="6" fillId="0" borderId="0" xfId="0" applyFont="1" applyAlignment="1">
      <protection locked="0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6" xfId="0" applyFont="1" applyBorder="1" applyAlignment="1" applyProtection="1">
      <alignment horizontal="left" vertical="center" wrapText="1" indent="1"/>
    </xf>
    <xf numFmtId="0" fontId="13" fillId="0" borderId="0" xfId="0" applyFont="1" applyAlignment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5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7" fillId="0" borderId="1" xfId="0" applyFont="1" applyBorder="1" applyAlignment="1">
      <alignment horizontal="left" vertical="center" wrapText="1" indent="1"/>
      <protection locked="0"/>
    </xf>
    <xf numFmtId="0" fontId="7" fillId="0" borderId="1" xfId="0" quotePrefix="1" applyFont="1" applyBorder="1" applyAlignment="1" applyProtection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2"/>
      <protection locked="0"/>
    </xf>
    <xf numFmtId="0" fontId="11" fillId="0" borderId="1" xfId="0" quotePrefix="1" applyFont="1" applyBorder="1" applyAlignment="1" applyProtection="1">
      <alignment horizontal="left" vertical="center" wrapText="1" indent="2"/>
    </xf>
    <xf numFmtId="0" fontId="1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vertical="center"/>
      <protection locked="0"/>
    </xf>
    <xf numFmtId="0" fontId="1" fillId="0" borderId="1" xfId="0" applyFont="1" applyBorder="1" applyAlignment="1">
      <alignment vertical="center"/>
      <protection locked="0"/>
    </xf>
    <xf numFmtId="0" fontId="1" fillId="0" borderId="5" xfId="0" applyFont="1" applyBorder="1" applyAlignment="1">
      <alignment vertic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1" fillId="0" borderId="0" xfId="0" applyFont="1" applyProtection="1">
      <alignment vertical="top"/>
    </xf>
    <xf numFmtId="0" fontId="11" fillId="0" borderId="0" xfId="0" applyFont="1" applyAlignment="1" applyProtection="1">
      <alignment horizontal="right" vertical="center"/>
    </xf>
    <xf numFmtId="49" fontId="11" fillId="0" borderId="0" xfId="0" applyNumberFormat="1" applyFont="1" applyAlignment="1" applyProtection="1"/>
    <xf numFmtId="0" fontId="11" fillId="0" borderId="0" xfId="0" applyFont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vertical="center" wrapText="1"/>
    </xf>
    <xf numFmtId="0" fontId="24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176" fontId="25" fillId="0" borderId="1" xfId="0" applyNumberFormat="1" applyFont="1" applyBorder="1" applyAlignment="1" applyProtection="1">
      <alignment horizontal="center" vertical="center"/>
    </xf>
    <xf numFmtId="176" fontId="26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NumberFormat="1" applyFont="1" applyAlignment="1"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</xf>
    <xf numFmtId="0" fontId="2" fillId="0" borderId="1" xfId="0" applyFont="1" applyBorder="1" applyAlignment="1">
      <alignment horizontal="left" vertical="center" wrapText="1"/>
      <protection locked="0"/>
    </xf>
    <xf numFmtId="0" fontId="11" fillId="0" borderId="0" xfId="0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3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49" fontId="1" fillId="0" borderId="1" xfId="2" applyNumberFormat="1" applyFont="1" applyBorder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left" vertical="center" wrapText="1" indent="2"/>
    </xf>
    <xf numFmtId="0" fontId="27" fillId="0" borderId="0" xfId="0" applyFont="1" applyAlignment="1">
      <alignment horizontal="right"/>
      <protection locked="0"/>
    </xf>
    <xf numFmtId="49" fontId="27" fillId="0" borderId="0" xfId="0" applyNumberFormat="1" applyFont="1" applyAlignment="1"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  <protection locked="0"/>
    </xf>
    <xf numFmtId="0" fontId="2" fillId="0" borderId="6" xfId="0" applyFont="1" applyBorder="1" applyAlignment="1">
      <alignment horizontal="left" vertical="center" wrapText="1"/>
      <protection locked="0"/>
    </xf>
    <xf numFmtId="0" fontId="2" fillId="0" borderId="0" xfId="0" applyFont="1" applyAlignment="1">
      <alignment horizontal="right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 wrapText="1" indent="1"/>
    </xf>
    <xf numFmtId="3" fontId="2" fillId="0" borderId="6" xfId="0" applyNumberFormat="1" applyFont="1" applyBorder="1" applyAlignment="1" applyProtection="1">
      <alignment horizontal="right" vertical="center"/>
    </xf>
    <xf numFmtId="0" fontId="2" fillId="0" borderId="5" xfId="0" quotePrefix="1" applyFont="1" applyBorder="1" applyAlignment="1" applyProtection="1">
      <alignment horizontal="left" vertical="center" wrapText="1" indent="2"/>
    </xf>
    <xf numFmtId="0" fontId="2" fillId="0" borderId="0" xfId="0" applyFont="1" applyAlignment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2" fillId="0" borderId="0" xfId="0" applyFont="1" applyAlignment="1">
      <alignment horizontal="right" wrapText="1"/>
      <protection locked="0"/>
    </xf>
    <xf numFmtId="3" fontId="6" fillId="0" borderId="5" xfId="0" applyNumberFormat="1" applyFont="1" applyBorder="1" applyAlignment="1" applyProtection="1">
      <alignment horizontal="center" vertical="center"/>
    </xf>
    <xf numFmtId="0" fontId="2" fillId="0" borderId="5" xfId="0" quotePrefix="1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  <protection locked="0"/>
    </xf>
    <xf numFmtId="0" fontId="2" fillId="0" borderId="1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center" wrapText="1"/>
    </xf>
    <xf numFmtId="177" fontId="1" fillId="0" borderId="1" xfId="7" applyNumberFormat="1" applyFont="1" applyBorder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30" fillId="0" borderId="0" xfId="0" applyFont="1">
      <alignment vertical="top"/>
      <protection locked="0"/>
    </xf>
    <xf numFmtId="0" fontId="30" fillId="0" borderId="14" xfId="0" applyFont="1" applyBorder="1" applyAlignment="1">
      <alignment vertical="top"/>
      <protection locked="0"/>
    </xf>
    <xf numFmtId="0" fontId="32" fillId="0" borderId="1" xfId="0" applyFont="1" applyBorder="1" applyAlignment="1" applyProtection="1">
      <alignment horizontal="left" vertical="center" wrapText="1"/>
    </xf>
    <xf numFmtId="0" fontId="32" fillId="0" borderId="2" xfId="0" applyFont="1" applyBorder="1" applyAlignment="1" applyProtection="1">
      <alignment vertical="center" wrapText="1"/>
    </xf>
    <xf numFmtId="0" fontId="32" fillId="0" borderId="3" xfId="0" applyFont="1" applyBorder="1" applyAlignment="1" applyProtection="1">
      <alignment horizontal="left" vertical="center" wrapText="1"/>
    </xf>
    <xf numFmtId="0" fontId="33" fillId="0" borderId="15" xfId="0" applyFont="1" applyBorder="1">
      <alignment vertical="top"/>
      <protection locked="0"/>
    </xf>
    <xf numFmtId="0" fontId="3" fillId="0" borderId="0" xfId="0" quotePrefix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2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quotePrefix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/>
    <xf numFmtId="0" fontId="11" fillId="0" borderId="8" xfId="0" applyFont="1" applyBorder="1" applyAlignment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1" fillId="0" borderId="1" xfId="0" applyFont="1" applyBorder="1" applyAlignment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</xf>
    <xf numFmtId="0" fontId="2" fillId="0" borderId="0" xfId="0" quotePrefix="1" applyFont="1" applyAlignment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</xf>
    <xf numFmtId="0" fontId="6" fillId="0" borderId="4" xfId="0" quotePrefix="1" applyFont="1" applyBorder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11" fillId="0" borderId="0" xfId="0" quotePrefix="1" applyFont="1" applyAlignment="1">
      <alignment horizontal="left" vertical="center"/>
      <protection locked="0"/>
    </xf>
    <xf numFmtId="49" fontId="11" fillId="0" borderId="0" xfId="0" applyNumberFormat="1" applyFont="1" applyAlignment="1" applyProtection="1"/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3" fillId="0" borderId="0" xfId="0" quotePrefix="1" applyFont="1" applyAlignment="1">
      <alignment horizontal="center" vertical="center"/>
      <protection locked="0"/>
    </xf>
    <xf numFmtId="0" fontId="21" fillId="0" borderId="0" xfId="0" applyFont="1" applyAlignment="1">
      <alignment horizontal="center" vertical="center"/>
      <protection locked="0"/>
    </xf>
    <xf numFmtId="0" fontId="2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0" fontId="22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  <protection locked="0"/>
    </xf>
    <xf numFmtId="0" fontId="2" fillId="0" borderId="3" xfId="0" applyFont="1" applyBorder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2" fillId="0" borderId="0" xfId="0" applyFont="1">
      <alignment vertical="top"/>
      <protection locked="0"/>
    </xf>
    <xf numFmtId="0" fontId="2" fillId="0" borderId="1" xfId="0" quotePrefix="1" applyFont="1" applyBorder="1" applyAlignment="1" applyProtection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  <protection locked="0"/>
    </xf>
    <xf numFmtId="0" fontId="28" fillId="0" borderId="0" xfId="0" applyFont="1" applyAlignment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  <protection locked="0"/>
    </xf>
    <xf numFmtId="49" fontId="6" fillId="0" borderId="7" xfId="0" applyNumberFormat="1" applyFont="1" applyBorder="1" applyAlignment="1">
      <alignment horizontal="center" vertical="center" wrapText="1"/>
      <protection locked="0"/>
    </xf>
    <xf numFmtId="49" fontId="6" fillId="0" borderId="6" xfId="0" applyNumberFormat="1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right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9" fillId="0" borderId="0" xfId="0" quotePrefix="1" applyFont="1" applyAlignment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protection locked="0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wrapText="1"/>
    </xf>
    <xf numFmtId="0" fontId="2" fillId="0" borderId="1" xfId="0" quotePrefix="1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6" fillId="0" borderId="4" xfId="0" quotePrefix="1" applyFont="1" applyBorder="1" applyAlignment="1" applyProtection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  <protection locked="0"/>
    </xf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8"/>
  <sheetViews>
    <sheetView showZeros="0" topLeftCell="A28" workbookViewId="0"/>
  </sheetViews>
  <sheetFormatPr defaultColWidth="9.140625" defaultRowHeight="12" customHeight="1" x14ac:dyDescent="0.3"/>
  <cols>
    <col min="1" max="1" width="31.85546875" customWidth="1"/>
    <col min="2" max="2" width="47.5703125" customWidth="1"/>
    <col min="3" max="3" width="36.5703125" customWidth="1"/>
    <col min="4" max="4" width="33.85546875" customWidth="1"/>
  </cols>
  <sheetData>
    <row r="1" spans="1:4" ht="15" customHeight="1" x14ac:dyDescent="0.3">
      <c r="D1" s="1" t="s">
        <v>0</v>
      </c>
    </row>
    <row r="2" spans="1:4" ht="36" customHeight="1" x14ac:dyDescent="0.3">
      <c r="A2" s="124" t="str">
        <f>"2025"&amp;"年部门财务收支预算总表"</f>
        <v>2025年部门财务收支预算总表</v>
      </c>
      <c r="B2" s="125"/>
      <c r="C2" s="125"/>
      <c r="D2" s="125"/>
    </row>
    <row r="3" spans="1:4" ht="18.75" customHeight="1" x14ac:dyDescent="0.3">
      <c r="A3" s="126" t="str">
        <f>"单位名称："&amp;"全部"</f>
        <v>单位名称：全部</v>
      </c>
      <c r="B3" s="127"/>
      <c r="C3" s="2"/>
      <c r="D3" s="1" t="s">
        <v>1</v>
      </c>
    </row>
    <row r="4" spans="1:4" ht="18.75" customHeight="1" x14ac:dyDescent="0.3">
      <c r="A4" s="128" t="s">
        <v>2</v>
      </c>
      <c r="B4" s="129"/>
      <c r="C4" s="128" t="s">
        <v>3</v>
      </c>
      <c r="D4" s="129"/>
    </row>
    <row r="5" spans="1:4" ht="18.75" customHeight="1" x14ac:dyDescent="0.3">
      <c r="A5" s="130" t="s">
        <v>4</v>
      </c>
      <c r="B5" s="132" t="str">
        <f>"2025"&amp;"年预算数"</f>
        <v>2025年预算数</v>
      </c>
      <c r="C5" s="130" t="s">
        <v>5</v>
      </c>
      <c r="D5" s="132" t="str">
        <f>"2025"&amp;"年预算数"</f>
        <v>2025年预算数</v>
      </c>
    </row>
    <row r="6" spans="1:4" ht="18.75" customHeight="1" x14ac:dyDescent="0.3">
      <c r="A6" s="131"/>
      <c r="B6" s="131"/>
      <c r="C6" s="131"/>
      <c r="D6" s="131"/>
    </row>
    <row r="7" spans="1:4" ht="18.75" customHeight="1" x14ac:dyDescent="0.3">
      <c r="A7" s="5" t="s">
        <v>6</v>
      </c>
      <c r="B7" s="6">
        <v>24630396.780000001</v>
      </c>
      <c r="C7" s="5" t="s">
        <v>7</v>
      </c>
      <c r="D7" s="6">
        <v>11641304.92</v>
      </c>
    </row>
    <row r="8" spans="1:4" ht="18.75" customHeight="1" x14ac:dyDescent="0.3">
      <c r="A8" s="5" t="s">
        <v>8</v>
      </c>
      <c r="B8" s="6"/>
      <c r="C8" s="5" t="s">
        <v>9</v>
      </c>
      <c r="D8" s="6"/>
    </row>
    <row r="9" spans="1:4" ht="18.75" customHeight="1" x14ac:dyDescent="0.3">
      <c r="A9" s="5" t="s">
        <v>10</v>
      </c>
      <c r="B9" s="6"/>
      <c r="C9" s="5" t="s">
        <v>11</v>
      </c>
      <c r="D9" s="6"/>
    </row>
    <row r="10" spans="1:4" ht="18.75" customHeight="1" x14ac:dyDescent="0.3">
      <c r="A10" s="5" t="s">
        <v>12</v>
      </c>
      <c r="B10" s="6"/>
      <c r="C10" s="5" t="s">
        <v>13</v>
      </c>
      <c r="D10" s="6">
        <v>10000000</v>
      </c>
    </row>
    <row r="11" spans="1:4" ht="18.75" customHeight="1" x14ac:dyDescent="0.3">
      <c r="A11" s="7" t="s">
        <v>14</v>
      </c>
      <c r="B11" s="6">
        <v>100000</v>
      </c>
      <c r="C11" s="8" t="s">
        <v>15</v>
      </c>
      <c r="D11" s="6"/>
    </row>
    <row r="12" spans="1:4" ht="18.75" customHeight="1" x14ac:dyDescent="0.3">
      <c r="A12" s="9" t="s">
        <v>16</v>
      </c>
      <c r="B12" s="6"/>
      <c r="C12" s="10" t="s">
        <v>17</v>
      </c>
      <c r="D12" s="6"/>
    </row>
    <row r="13" spans="1:4" ht="18.75" customHeight="1" x14ac:dyDescent="0.3">
      <c r="A13" s="9" t="s">
        <v>18</v>
      </c>
      <c r="B13" s="6"/>
      <c r="C13" s="10" t="s">
        <v>19</v>
      </c>
      <c r="D13" s="6"/>
    </row>
    <row r="14" spans="1:4" ht="18.75" customHeight="1" x14ac:dyDescent="0.3">
      <c r="A14" s="9" t="s">
        <v>20</v>
      </c>
      <c r="B14" s="6"/>
      <c r="C14" s="10" t="s">
        <v>21</v>
      </c>
      <c r="D14" s="6">
        <v>1847593.36</v>
      </c>
    </row>
    <row r="15" spans="1:4" ht="18.75" customHeight="1" x14ac:dyDescent="0.3">
      <c r="A15" s="9" t="s">
        <v>22</v>
      </c>
      <c r="B15" s="6"/>
      <c r="C15" s="10" t="s">
        <v>23</v>
      </c>
      <c r="D15" s="6">
        <v>537559.06000000006</v>
      </c>
    </row>
    <row r="16" spans="1:4" ht="18.75" customHeight="1" x14ac:dyDescent="0.3">
      <c r="A16" s="9" t="s">
        <v>24</v>
      </c>
      <c r="B16" s="6">
        <v>100000</v>
      </c>
      <c r="C16" s="9" t="s">
        <v>25</v>
      </c>
      <c r="D16" s="6"/>
    </row>
    <row r="17" spans="1:4" ht="18.75" customHeight="1" x14ac:dyDescent="0.3">
      <c r="A17" s="9" t="s">
        <v>26</v>
      </c>
      <c r="B17" s="6"/>
      <c r="C17" s="9" t="s">
        <v>27</v>
      </c>
      <c r="D17" s="6"/>
    </row>
    <row r="18" spans="1:4" ht="18.75" customHeight="1" x14ac:dyDescent="0.3">
      <c r="A18" s="11" t="s">
        <v>26</v>
      </c>
      <c r="B18" s="6"/>
      <c r="C18" s="10" t="s">
        <v>28</v>
      </c>
      <c r="D18" s="6"/>
    </row>
    <row r="19" spans="1:4" ht="18.75" customHeight="1" x14ac:dyDescent="0.3">
      <c r="A19" s="11" t="s">
        <v>26</v>
      </c>
      <c r="B19" s="6"/>
      <c r="C19" s="10" t="s">
        <v>29</v>
      </c>
      <c r="D19" s="6"/>
    </row>
    <row r="20" spans="1:4" ht="18.75" customHeight="1" x14ac:dyDescent="0.3">
      <c r="A20" s="11" t="s">
        <v>26</v>
      </c>
      <c r="B20" s="6"/>
      <c r="C20" s="10" t="s">
        <v>30</v>
      </c>
      <c r="D20" s="6"/>
    </row>
    <row r="21" spans="1:4" ht="18.75" customHeight="1" x14ac:dyDescent="0.3">
      <c r="A21" s="11" t="s">
        <v>26</v>
      </c>
      <c r="B21" s="6"/>
      <c r="C21" s="10" t="s">
        <v>31</v>
      </c>
      <c r="D21" s="6"/>
    </row>
    <row r="22" spans="1:4" ht="18.75" customHeight="1" x14ac:dyDescent="0.3">
      <c r="A22" s="11" t="s">
        <v>26</v>
      </c>
      <c r="B22" s="6"/>
      <c r="C22" s="10" t="s">
        <v>32</v>
      </c>
      <c r="D22" s="6"/>
    </row>
    <row r="23" spans="1:4" ht="18.75" customHeight="1" x14ac:dyDescent="0.3">
      <c r="A23" s="11" t="s">
        <v>26</v>
      </c>
      <c r="B23" s="6"/>
      <c r="C23" s="10" t="s">
        <v>33</v>
      </c>
      <c r="D23" s="6"/>
    </row>
    <row r="24" spans="1:4" ht="18.75" customHeight="1" x14ac:dyDescent="0.3">
      <c r="A24" s="11" t="s">
        <v>26</v>
      </c>
      <c r="B24" s="6"/>
      <c r="C24" s="10" t="s">
        <v>34</v>
      </c>
      <c r="D24" s="6"/>
    </row>
    <row r="25" spans="1:4" ht="18.75" customHeight="1" x14ac:dyDescent="0.3">
      <c r="A25" s="11" t="s">
        <v>26</v>
      </c>
      <c r="B25" s="6"/>
      <c r="C25" s="10" t="s">
        <v>35</v>
      </c>
      <c r="D25" s="6">
        <v>703939.44</v>
      </c>
    </row>
    <row r="26" spans="1:4" ht="18.75" customHeight="1" x14ac:dyDescent="0.3">
      <c r="A26" s="11" t="s">
        <v>26</v>
      </c>
      <c r="B26" s="6"/>
      <c r="C26" s="10" t="s">
        <v>36</v>
      </c>
      <c r="D26" s="6"/>
    </row>
    <row r="27" spans="1:4" ht="18.75" customHeight="1" x14ac:dyDescent="0.3">
      <c r="A27" s="11" t="s">
        <v>26</v>
      </c>
      <c r="B27" s="6"/>
      <c r="C27" s="10" t="s">
        <v>37</v>
      </c>
      <c r="D27" s="6"/>
    </row>
    <row r="28" spans="1:4" ht="18.75" customHeight="1" x14ac:dyDescent="0.3">
      <c r="A28" s="11" t="s">
        <v>26</v>
      </c>
      <c r="B28" s="6"/>
      <c r="C28" s="10" t="s">
        <v>38</v>
      </c>
      <c r="D28" s="6"/>
    </row>
    <row r="29" spans="1:4" ht="18.75" customHeight="1" x14ac:dyDescent="0.3">
      <c r="A29" s="11" t="s">
        <v>26</v>
      </c>
      <c r="B29" s="6"/>
      <c r="C29" s="10" t="s">
        <v>39</v>
      </c>
      <c r="D29" s="6"/>
    </row>
    <row r="30" spans="1:4" ht="18.75" customHeight="1" x14ac:dyDescent="0.3">
      <c r="A30" s="12" t="s">
        <v>26</v>
      </c>
      <c r="B30" s="6"/>
      <c r="C30" s="9" t="s">
        <v>40</v>
      </c>
      <c r="D30" s="6"/>
    </row>
    <row r="31" spans="1:4" ht="18.75" customHeight="1" x14ac:dyDescent="0.3">
      <c r="A31" s="12" t="s">
        <v>26</v>
      </c>
      <c r="B31" s="6"/>
      <c r="C31" s="9" t="s">
        <v>41</v>
      </c>
      <c r="D31" s="6"/>
    </row>
    <row r="32" spans="1:4" ht="18.75" customHeight="1" x14ac:dyDescent="0.3">
      <c r="A32" s="12" t="s">
        <v>26</v>
      </c>
      <c r="B32" s="6"/>
      <c r="C32" s="9" t="s">
        <v>42</v>
      </c>
      <c r="D32" s="6"/>
    </row>
    <row r="33" spans="1:4" ht="18.75" customHeight="1" x14ac:dyDescent="0.3">
      <c r="A33" s="12"/>
      <c r="B33" s="6"/>
      <c r="C33" s="9" t="s">
        <v>43</v>
      </c>
      <c r="D33" s="13"/>
    </row>
    <row r="34" spans="1:4" ht="18.75" customHeight="1" x14ac:dyDescent="0.3">
      <c r="A34" s="14" t="s">
        <v>44</v>
      </c>
      <c r="B34" s="15">
        <f>SUM(B7:B11)</f>
        <v>24730396.780000001</v>
      </c>
      <c r="C34" s="16" t="s">
        <v>45</v>
      </c>
      <c r="D34" s="15">
        <v>24730396.780000001</v>
      </c>
    </row>
    <row r="35" spans="1:4" ht="18.75" customHeight="1" x14ac:dyDescent="0.3">
      <c r="A35" s="17" t="s">
        <v>46</v>
      </c>
      <c r="B35" s="6"/>
      <c r="C35" s="5" t="s">
        <v>47</v>
      </c>
      <c r="D35" s="6"/>
    </row>
    <row r="36" spans="1:4" ht="18.75" customHeight="1" x14ac:dyDescent="0.3">
      <c r="A36" s="17" t="s">
        <v>48</v>
      </c>
      <c r="B36" s="6"/>
      <c r="C36" s="5" t="s">
        <v>48</v>
      </c>
      <c r="D36" s="6"/>
    </row>
    <row r="37" spans="1:4" ht="18.75" customHeight="1" x14ac:dyDescent="0.3">
      <c r="A37" s="17" t="s">
        <v>49</v>
      </c>
      <c r="B37" s="6">
        <f>B35-B36</f>
        <v>0</v>
      </c>
      <c r="C37" s="5" t="s">
        <v>50</v>
      </c>
      <c r="D37" s="6"/>
    </row>
    <row r="38" spans="1:4" ht="18.75" customHeight="1" x14ac:dyDescent="0.3">
      <c r="A38" s="18" t="s">
        <v>51</v>
      </c>
      <c r="B38" s="15">
        <f t="shared" ref="B38:D38" si="0">B34+B35</f>
        <v>24730396.780000001</v>
      </c>
      <c r="C38" s="16" t="s">
        <v>52</v>
      </c>
      <c r="D38" s="15">
        <f t="shared" si="0"/>
        <v>24730396.780000001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rintOptions horizontalCentered="1"/>
  <pageMargins left="0.39" right="0.39" top="0.51" bottom="0.51" header="0.31" footer="0.31"/>
  <pageSetup paperSize="9" scale="83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0625" defaultRowHeight="14.25" customHeight="1" x14ac:dyDescent="0.3"/>
  <cols>
    <col min="1" max="1" width="32.140625" customWidth="1"/>
    <col min="2" max="2" width="16.85546875" customWidth="1"/>
    <col min="3" max="3" width="32.140625" customWidth="1"/>
    <col min="4" max="6" width="28.5703125" customWidth="1"/>
  </cols>
  <sheetData>
    <row r="1" spans="1:6" ht="15" customHeight="1" x14ac:dyDescent="0.15">
      <c r="A1" s="90">
        <v>1</v>
      </c>
      <c r="B1" s="91">
        <v>0</v>
      </c>
      <c r="C1" s="90">
        <v>1</v>
      </c>
      <c r="D1" s="54"/>
      <c r="E1" s="54"/>
      <c r="F1" s="1" t="s">
        <v>419</v>
      </c>
    </row>
    <row r="2" spans="1:6" ht="32.25" customHeight="1" x14ac:dyDescent="0.3">
      <c r="A2" s="214" t="str">
        <f>"2025"&amp;"年部门政府性基金预算支出预算表"</f>
        <v>2025年部门政府性基金预算支出预算表</v>
      </c>
      <c r="B2" s="215" t="s">
        <v>420</v>
      </c>
      <c r="C2" s="216"/>
      <c r="D2" s="217"/>
      <c r="E2" s="217"/>
      <c r="F2" s="217"/>
    </row>
    <row r="3" spans="1:6" ht="18.75" customHeight="1" x14ac:dyDescent="0.15">
      <c r="A3" s="168" t="str">
        <f>"单位名称："&amp;"全部"</f>
        <v>单位名称：全部</v>
      </c>
      <c r="B3" s="204" t="s">
        <v>421</v>
      </c>
      <c r="C3" s="225"/>
      <c r="D3" s="54"/>
      <c r="E3" s="54"/>
      <c r="F3" s="1" t="s">
        <v>1</v>
      </c>
    </row>
    <row r="4" spans="1:6" ht="18.75" customHeight="1" x14ac:dyDescent="0.3">
      <c r="A4" s="181" t="s">
        <v>190</v>
      </c>
      <c r="B4" s="221" t="s">
        <v>74</v>
      </c>
      <c r="C4" s="223" t="s">
        <v>75</v>
      </c>
      <c r="D4" s="164" t="s">
        <v>422</v>
      </c>
      <c r="E4" s="164"/>
      <c r="F4" s="129"/>
    </row>
    <row r="5" spans="1:6" ht="18.75" customHeight="1" x14ac:dyDescent="0.3">
      <c r="A5" s="193"/>
      <c r="B5" s="222"/>
      <c r="C5" s="224"/>
      <c r="D5" s="56" t="s">
        <v>56</v>
      </c>
      <c r="E5" s="56" t="s">
        <v>76</v>
      </c>
      <c r="F5" s="56" t="s">
        <v>77</v>
      </c>
    </row>
    <row r="6" spans="1:6" ht="18.75" customHeight="1" x14ac:dyDescent="0.3">
      <c r="A6" s="74">
        <v>1</v>
      </c>
      <c r="B6" s="93" t="s">
        <v>171</v>
      </c>
      <c r="C6" s="92">
        <v>3</v>
      </c>
      <c r="D6" s="56">
        <v>4</v>
      </c>
      <c r="E6" s="56">
        <v>5</v>
      </c>
      <c r="F6" s="56">
        <v>6</v>
      </c>
    </row>
    <row r="7" spans="1:6" ht="18.75" customHeight="1" x14ac:dyDescent="0.3">
      <c r="A7" s="94"/>
      <c r="B7" s="95"/>
      <c r="C7" s="95"/>
      <c r="D7" s="6"/>
      <c r="E7" s="6"/>
      <c r="F7" s="6"/>
    </row>
    <row r="8" spans="1:6" ht="18.75" customHeight="1" x14ac:dyDescent="0.3">
      <c r="A8" s="94"/>
      <c r="B8" s="95"/>
      <c r="C8" s="95"/>
      <c r="D8" s="6"/>
      <c r="E8" s="6"/>
      <c r="F8" s="6"/>
    </row>
    <row r="9" spans="1:6" ht="18.75" customHeight="1" x14ac:dyDescent="0.3">
      <c r="A9" s="218" t="s">
        <v>128</v>
      </c>
      <c r="B9" s="219" t="s">
        <v>128</v>
      </c>
      <c r="C9" s="220" t="s">
        <v>128</v>
      </c>
      <c r="D9" s="6"/>
      <c r="E9" s="6"/>
      <c r="F9" s="6"/>
    </row>
    <row r="10" spans="1:6" ht="14.25" customHeight="1" x14ac:dyDescent="0.3">
      <c r="A10" s="118" t="s">
        <v>486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31" type="noConversion"/>
  <printOptions horizontalCentered="1"/>
  <pageMargins left="0.39" right="0.39" top="0.57999999999999996" bottom="0.57999999999999996" header="0.5" footer="0.5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4"/>
  <sheetViews>
    <sheetView showZeros="0" workbookViewId="0">
      <selection activeCell="D18" sqref="D18"/>
    </sheetView>
  </sheetViews>
  <sheetFormatPr defaultColWidth="9.140625" defaultRowHeight="14.25" customHeight="1" x14ac:dyDescent="0.3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O1" s="21"/>
      <c r="P1" s="21"/>
      <c r="Q1" s="1" t="s">
        <v>423</v>
      </c>
    </row>
    <row r="2" spans="1:17" ht="35.25" customHeight="1" x14ac:dyDescent="0.3">
      <c r="A2" s="231" t="str">
        <f>"2025"&amp;"年部门政府采购预算表"</f>
        <v>2025年部门政府采购预算表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3"/>
      <c r="L2" s="189"/>
      <c r="M2" s="189"/>
      <c r="N2" s="189"/>
      <c r="O2" s="183"/>
      <c r="P2" s="183"/>
      <c r="Q2" s="189"/>
    </row>
    <row r="3" spans="1:17" ht="18.75" customHeight="1" x14ac:dyDescent="0.15">
      <c r="A3" s="235" t="str">
        <f>"单位名称："&amp;"全部"</f>
        <v>单位名称：全部</v>
      </c>
      <c r="B3" s="136"/>
      <c r="C3" s="136"/>
      <c r="D3" s="136"/>
      <c r="E3" s="136"/>
      <c r="F3" s="136"/>
      <c r="G3" s="22"/>
      <c r="H3" s="22"/>
      <c r="I3" s="22"/>
      <c r="J3" s="22"/>
      <c r="O3" s="96"/>
      <c r="P3" s="96"/>
      <c r="Q3" s="1" t="s">
        <v>177</v>
      </c>
    </row>
    <row r="4" spans="1:17" ht="18.75" customHeight="1" x14ac:dyDescent="0.3">
      <c r="A4" s="202" t="s">
        <v>424</v>
      </c>
      <c r="B4" s="232" t="s">
        <v>425</v>
      </c>
      <c r="C4" s="232" t="s">
        <v>426</v>
      </c>
      <c r="D4" s="232" t="s">
        <v>427</v>
      </c>
      <c r="E4" s="232" t="s">
        <v>428</v>
      </c>
      <c r="F4" s="232" t="s">
        <v>429</v>
      </c>
      <c r="G4" s="233" t="s">
        <v>197</v>
      </c>
      <c r="H4" s="233"/>
      <c r="I4" s="233"/>
      <c r="J4" s="233"/>
      <c r="K4" s="165"/>
      <c r="L4" s="233"/>
      <c r="M4" s="233"/>
      <c r="N4" s="233"/>
      <c r="O4" s="195"/>
      <c r="P4" s="165"/>
      <c r="Q4" s="234"/>
    </row>
    <row r="5" spans="1:17" ht="18.75" customHeight="1" x14ac:dyDescent="0.3">
      <c r="A5" s="203"/>
      <c r="B5" s="229"/>
      <c r="C5" s="229"/>
      <c r="D5" s="229"/>
      <c r="E5" s="229"/>
      <c r="F5" s="229"/>
      <c r="G5" s="229" t="s">
        <v>56</v>
      </c>
      <c r="H5" s="229" t="s">
        <v>59</v>
      </c>
      <c r="I5" s="229" t="s">
        <v>430</v>
      </c>
      <c r="J5" s="229" t="s">
        <v>431</v>
      </c>
      <c r="K5" s="236" t="s">
        <v>432</v>
      </c>
      <c r="L5" s="238" t="s">
        <v>79</v>
      </c>
      <c r="M5" s="238"/>
      <c r="N5" s="238"/>
      <c r="O5" s="239"/>
      <c r="P5" s="240"/>
      <c r="Q5" s="230"/>
    </row>
    <row r="6" spans="1:17" ht="30" customHeight="1" x14ac:dyDescent="0.3">
      <c r="A6" s="163"/>
      <c r="B6" s="230"/>
      <c r="C6" s="230"/>
      <c r="D6" s="230"/>
      <c r="E6" s="230"/>
      <c r="F6" s="230"/>
      <c r="G6" s="230"/>
      <c r="H6" s="230" t="s">
        <v>58</v>
      </c>
      <c r="I6" s="230"/>
      <c r="J6" s="230"/>
      <c r="K6" s="237"/>
      <c r="L6" s="97" t="s">
        <v>58</v>
      </c>
      <c r="M6" s="97" t="s">
        <v>65</v>
      </c>
      <c r="N6" s="97" t="s">
        <v>205</v>
      </c>
      <c r="O6" s="36" t="s">
        <v>67</v>
      </c>
      <c r="P6" s="98" t="s">
        <v>68</v>
      </c>
      <c r="Q6" s="97" t="s">
        <v>69</v>
      </c>
    </row>
    <row r="7" spans="1:17" ht="18.75" customHeight="1" x14ac:dyDescent="0.3">
      <c r="A7" s="4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</row>
    <row r="8" spans="1:17" ht="18.75" customHeight="1" x14ac:dyDescent="0.3">
      <c r="A8" s="99" t="s">
        <v>71</v>
      </c>
      <c r="B8" s="100"/>
      <c r="C8" s="100"/>
      <c r="D8" s="100"/>
      <c r="E8" s="101"/>
      <c r="F8" s="6">
        <v>230000</v>
      </c>
      <c r="G8" s="6">
        <v>230000</v>
      </c>
      <c r="H8" s="6">
        <v>230000</v>
      </c>
      <c r="I8" s="6"/>
      <c r="J8" s="6"/>
      <c r="K8" s="6"/>
      <c r="L8" s="6"/>
      <c r="M8" s="6"/>
      <c r="N8" s="6"/>
      <c r="O8" s="6"/>
      <c r="P8" s="6"/>
      <c r="Q8" s="6"/>
    </row>
    <row r="9" spans="1:17" ht="18.75" customHeight="1" x14ac:dyDescent="0.3">
      <c r="A9" s="102" t="s">
        <v>71</v>
      </c>
      <c r="B9" s="100"/>
      <c r="C9" s="100"/>
      <c r="D9" s="100"/>
      <c r="E9" s="103"/>
      <c r="F9" s="6">
        <v>230000</v>
      </c>
      <c r="G9" s="6">
        <v>230000</v>
      </c>
      <c r="H9" s="6">
        <v>230000</v>
      </c>
      <c r="I9" s="6"/>
      <c r="J9" s="6"/>
      <c r="K9" s="6"/>
      <c r="L9" s="6"/>
      <c r="M9" s="6"/>
      <c r="N9" s="6"/>
      <c r="O9" s="6"/>
      <c r="P9" s="6"/>
      <c r="Q9" s="6"/>
    </row>
    <row r="10" spans="1:17" ht="18.75" customHeight="1" x14ac:dyDescent="0.3">
      <c r="A10" s="104" t="s">
        <v>290</v>
      </c>
      <c r="B10" s="100" t="s">
        <v>433</v>
      </c>
      <c r="C10" s="100" t="s">
        <v>434</v>
      </c>
      <c r="D10" s="100" t="s">
        <v>352</v>
      </c>
      <c r="E10" s="103">
        <v>1</v>
      </c>
      <c r="F10" s="6">
        <v>60000</v>
      </c>
      <c r="G10" s="6">
        <v>60000</v>
      </c>
      <c r="H10" s="6">
        <v>60000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 ht="18.75" customHeight="1" x14ac:dyDescent="0.3">
      <c r="A11" s="104" t="s">
        <v>290</v>
      </c>
      <c r="B11" s="100" t="s">
        <v>435</v>
      </c>
      <c r="C11" s="100" t="s">
        <v>435</v>
      </c>
      <c r="D11" s="100" t="s">
        <v>352</v>
      </c>
      <c r="E11" s="103">
        <v>1</v>
      </c>
      <c r="F11" s="6">
        <v>100000</v>
      </c>
      <c r="G11" s="6">
        <v>100000</v>
      </c>
      <c r="H11" s="6">
        <v>100000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ht="18.75" customHeight="1" x14ac:dyDescent="0.3">
      <c r="A12" s="104" t="s">
        <v>290</v>
      </c>
      <c r="B12" s="100" t="s">
        <v>293</v>
      </c>
      <c r="C12" s="100" t="s">
        <v>436</v>
      </c>
      <c r="D12" s="100" t="s">
        <v>352</v>
      </c>
      <c r="E12" s="103">
        <v>1</v>
      </c>
      <c r="F12" s="6">
        <v>30000</v>
      </c>
      <c r="G12" s="6">
        <v>30000</v>
      </c>
      <c r="H12" s="6">
        <v>30000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ht="18.75" customHeight="1" x14ac:dyDescent="0.3">
      <c r="A13" s="104" t="s">
        <v>290</v>
      </c>
      <c r="B13" s="100" t="s">
        <v>437</v>
      </c>
      <c r="C13" s="100" t="s">
        <v>438</v>
      </c>
      <c r="D13" s="100" t="s">
        <v>352</v>
      </c>
      <c r="E13" s="103">
        <v>1</v>
      </c>
      <c r="F13" s="6">
        <v>40000</v>
      </c>
      <c r="G13" s="6">
        <v>40000</v>
      </c>
      <c r="H13" s="6">
        <v>40000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ht="18.75" customHeight="1" x14ac:dyDescent="0.3">
      <c r="A14" s="226" t="s">
        <v>128</v>
      </c>
      <c r="B14" s="227"/>
      <c r="C14" s="227"/>
      <c r="D14" s="227"/>
      <c r="E14" s="228"/>
      <c r="F14" s="6">
        <v>230000</v>
      </c>
      <c r="G14" s="6">
        <v>230000</v>
      </c>
      <c r="H14" s="6">
        <v>230000</v>
      </c>
      <c r="I14" s="6"/>
      <c r="J14" s="6"/>
      <c r="K14" s="6"/>
      <c r="L14" s="6"/>
      <c r="M14" s="6"/>
      <c r="N14" s="6"/>
      <c r="O14" s="6"/>
      <c r="P14" s="6"/>
      <c r="Q14" s="6"/>
    </row>
  </sheetData>
  <mergeCells count="16">
    <mergeCell ref="A14:E14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honeticPr fontId="3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0625" defaultRowHeight="14.25" customHeight="1" x14ac:dyDescent="0.3"/>
  <cols>
    <col min="1" max="1" width="31.42578125" customWidth="1"/>
    <col min="2" max="3" width="21.85546875" customWidth="1"/>
    <col min="4" max="14" width="19" customWidth="1"/>
  </cols>
  <sheetData>
    <row r="1" spans="1:14" ht="15" customHeight="1" x14ac:dyDescent="0.15">
      <c r="A1" s="32"/>
      <c r="B1" s="32"/>
      <c r="C1" s="20"/>
      <c r="D1" s="32"/>
      <c r="E1" s="32"/>
      <c r="F1" s="32"/>
      <c r="G1" s="32"/>
      <c r="H1" s="105"/>
      <c r="I1" s="32"/>
      <c r="J1" s="32"/>
      <c r="K1" s="32"/>
      <c r="L1" s="21"/>
      <c r="M1" s="85"/>
      <c r="N1" s="64" t="s">
        <v>439</v>
      </c>
    </row>
    <row r="2" spans="1:14" ht="34.5" customHeight="1" x14ac:dyDescent="0.3">
      <c r="A2" s="243" t="str">
        <f>"2025"&amp;"年部门政府购买服务预算表"</f>
        <v>2025年部门政府购买服务预算表</v>
      </c>
      <c r="B2" s="244"/>
      <c r="C2" s="183"/>
      <c r="D2" s="244"/>
      <c r="E2" s="244"/>
      <c r="F2" s="244"/>
      <c r="G2" s="244"/>
      <c r="H2" s="245"/>
      <c r="I2" s="244"/>
      <c r="J2" s="244"/>
      <c r="K2" s="244"/>
      <c r="L2" s="183"/>
      <c r="M2" s="245"/>
      <c r="N2" s="244"/>
    </row>
    <row r="3" spans="1:14" ht="18.75" customHeight="1" x14ac:dyDescent="0.15">
      <c r="A3" s="246" t="str">
        <f>"单位名称："&amp;"全部"</f>
        <v>单位名称：全部</v>
      </c>
      <c r="B3" s="247"/>
      <c r="C3" s="248"/>
      <c r="D3" s="106"/>
      <c r="E3" s="106"/>
      <c r="F3" s="106"/>
      <c r="G3" s="106"/>
      <c r="H3" s="105"/>
      <c r="I3" s="32"/>
      <c r="J3" s="32"/>
      <c r="K3" s="32"/>
      <c r="L3" s="96"/>
      <c r="M3" s="107"/>
      <c r="N3" s="64" t="s">
        <v>177</v>
      </c>
    </row>
    <row r="4" spans="1:14" ht="18.75" customHeight="1" x14ac:dyDescent="0.3">
      <c r="A4" s="202" t="s">
        <v>424</v>
      </c>
      <c r="B4" s="232" t="s">
        <v>440</v>
      </c>
      <c r="C4" s="242" t="s">
        <v>441</v>
      </c>
      <c r="D4" s="233" t="s">
        <v>197</v>
      </c>
      <c r="E4" s="233"/>
      <c r="F4" s="233"/>
      <c r="G4" s="233"/>
      <c r="H4" s="165"/>
      <c r="I4" s="233"/>
      <c r="J4" s="233"/>
      <c r="K4" s="233"/>
      <c r="L4" s="195"/>
      <c r="M4" s="165"/>
      <c r="N4" s="234"/>
    </row>
    <row r="5" spans="1:14" ht="18.75" customHeight="1" x14ac:dyDescent="0.3">
      <c r="A5" s="203"/>
      <c r="B5" s="229"/>
      <c r="C5" s="236"/>
      <c r="D5" s="229" t="s">
        <v>56</v>
      </c>
      <c r="E5" s="229" t="s">
        <v>59</v>
      </c>
      <c r="F5" s="229" t="s">
        <v>430</v>
      </c>
      <c r="G5" s="229" t="s">
        <v>431</v>
      </c>
      <c r="H5" s="236" t="s">
        <v>432</v>
      </c>
      <c r="I5" s="238" t="s">
        <v>79</v>
      </c>
      <c r="J5" s="238"/>
      <c r="K5" s="238"/>
      <c r="L5" s="239"/>
      <c r="M5" s="240"/>
      <c r="N5" s="230"/>
    </row>
    <row r="6" spans="1:14" ht="26.25" customHeight="1" x14ac:dyDescent="0.3">
      <c r="A6" s="163"/>
      <c r="B6" s="230"/>
      <c r="C6" s="237"/>
      <c r="D6" s="230"/>
      <c r="E6" s="230"/>
      <c r="F6" s="230"/>
      <c r="G6" s="230"/>
      <c r="H6" s="237"/>
      <c r="I6" s="97" t="s">
        <v>58</v>
      </c>
      <c r="J6" s="97" t="s">
        <v>65</v>
      </c>
      <c r="K6" s="97" t="s">
        <v>205</v>
      </c>
      <c r="L6" s="36" t="s">
        <v>67</v>
      </c>
      <c r="M6" s="98" t="s">
        <v>68</v>
      </c>
      <c r="N6" s="97" t="s">
        <v>69</v>
      </c>
    </row>
    <row r="7" spans="1:14" ht="18.75" customHeight="1" x14ac:dyDescent="0.3">
      <c r="A7" s="108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</row>
    <row r="8" spans="1:14" ht="18.75" customHeight="1" x14ac:dyDescent="0.3">
      <c r="A8" s="99"/>
      <c r="B8" s="100"/>
      <c r="C8" s="95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8.75" customHeight="1" x14ac:dyDescent="0.3">
      <c r="A9" s="109"/>
      <c r="B9" s="100"/>
      <c r="C9" s="95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8.75" customHeight="1" x14ac:dyDescent="0.3">
      <c r="A10" s="226" t="s">
        <v>128</v>
      </c>
      <c r="B10" s="227"/>
      <c r="C10" s="24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4.25" customHeight="1" x14ac:dyDescent="0.3">
      <c r="A11" s="118" t="s">
        <v>486</v>
      </c>
    </row>
  </sheetData>
  <mergeCells count="13">
    <mergeCell ref="A10:C10"/>
    <mergeCell ref="E5:E6"/>
    <mergeCell ref="C4:C6"/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</mergeCells>
  <phoneticPr fontId="3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0"/>
  <sheetViews>
    <sheetView showZeros="0" workbookViewId="0"/>
  </sheetViews>
  <sheetFormatPr defaultColWidth="9.140625" defaultRowHeight="14.25" customHeight="1" x14ac:dyDescent="0.3"/>
  <cols>
    <col min="1" max="1" width="37.7109375" customWidth="1"/>
    <col min="2" max="4" width="17.5703125" customWidth="1"/>
    <col min="5" max="14" width="15.7109375" customWidth="1"/>
  </cols>
  <sheetData>
    <row r="1" spans="1:14" ht="15" customHeight="1" x14ac:dyDescent="0.15">
      <c r="A1" s="33"/>
      <c r="B1" s="33"/>
      <c r="C1" s="33"/>
      <c r="D1" s="52"/>
      <c r="L1" s="21"/>
      <c r="M1" s="21"/>
      <c r="N1" s="21" t="s">
        <v>442</v>
      </c>
    </row>
    <row r="2" spans="1:14" ht="27.75" customHeight="1" x14ac:dyDescent="0.3">
      <c r="A2" s="231" t="str">
        <f>"2025"&amp;"年市对下转移支付预算表"</f>
        <v>2025年市对下转移支付预算表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3"/>
      <c r="M2" s="183"/>
      <c r="N2" s="189"/>
    </row>
    <row r="3" spans="1:14" ht="18.75" customHeight="1" x14ac:dyDescent="0.15">
      <c r="A3" s="249" t="str">
        <f>"单位名称："&amp;"全部"</f>
        <v>单位名称：全部</v>
      </c>
      <c r="B3" s="247"/>
      <c r="C3" s="247"/>
      <c r="D3" s="250"/>
      <c r="E3" s="158"/>
      <c r="F3" s="158"/>
      <c r="G3" s="158"/>
      <c r="H3" s="158"/>
      <c r="I3" s="158"/>
      <c r="L3" s="96"/>
      <c r="M3" s="96"/>
      <c r="N3" s="21" t="s">
        <v>177</v>
      </c>
    </row>
    <row r="4" spans="1:14" ht="18.75" customHeight="1" x14ac:dyDescent="0.3">
      <c r="A4" s="130" t="s">
        <v>443</v>
      </c>
      <c r="B4" s="128" t="s">
        <v>197</v>
      </c>
      <c r="C4" s="164"/>
      <c r="D4" s="164"/>
      <c r="E4" s="128" t="s">
        <v>444</v>
      </c>
      <c r="F4" s="164"/>
      <c r="G4" s="164"/>
      <c r="H4" s="164"/>
      <c r="I4" s="164"/>
      <c r="J4" s="164"/>
      <c r="K4" s="164"/>
      <c r="L4" s="195"/>
      <c r="M4" s="195"/>
      <c r="N4" s="129"/>
    </row>
    <row r="5" spans="1:14" ht="18.75" customHeight="1" x14ac:dyDescent="0.3">
      <c r="A5" s="131"/>
      <c r="B5" s="73" t="s">
        <v>56</v>
      </c>
      <c r="C5" s="81" t="s">
        <v>59</v>
      </c>
      <c r="D5" s="110" t="s">
        <v>445</v>
      </c>
      <c r="E5" s="35" t="s">
        <v>446</v>
      </c>
      <c r="F5" s="35" t="s">
        <v>447</v>
      </c>
      <c r="G5" s="35" t="s">
        <v>448</v>
      </c>
      <c r="H5" s="35" t="s">
        <v>449</v>
      </c>
      <c r="I5" s="35" t="s">
        <v>450</v>
      </c>
      <c r="J5" s="35" t="s">
        <v>451</v>
      </c>
      <c r="K5" s="35" t="s">
        <v>452</v>
      </c>
      <c r="L5" s="86" t="s">
        <v>453</v>
      </c>
      <c r="M5" s="86" t="s">
        <v>454</v>
      </c>
      <c r="N5" s="86" t="s">
        <v>455</v>
      </c>
    </row>
    <row r="6" spans="1:14" ht="18.75" customHeight="1" x14ac:dyDescent="0.3">
      <c r="A6" s="35">
        <v>1</v>
      </c>
      <c r="B6" s="35">
        <v>2</v>
      </c>
      <c r="C6" s="35">
        <v>3</v>
      </c>
      <c r="D6" s="3">
        <v>4</v>
      </c>
      <c r="E6" s="35">
        <v>5</v>
      </c>
      <c r="F6" s="35">
        <v>6</v>
      </c>
      <c r="G6" s="35">
        <v>7</v>
      </c>
      <c r="H6" s="3">
        <v>8</v>
      </c>
      <c r="I6" s="35">
        <v>9</v>
      </c>
      <c r="J6" s="35">
        <v>10</v>
      </c>
      <c r="K6" s="35">
        <v>11</v>
      </c>
      <c r="L6" s="86">
        <v>12</v>
      </c>
      <c r="M6" s="86">
        <v>13</v>
      </c>
      <c r="N6" s="86">
        <v>14</v>
      </c>
    </row>
    <row r="7" spans="1:14" ht="18.75" customHeight="1" x14ac:dyDescent="0.3">
      <c r="A7" s="58" t="s">
        <v>71</v>
      </c>
      <c r="B7" s="6">
        <v>1650000</v>
      </c>
      <c r="C7" s="6">
        <v>1650000</v>
      </c>
      <c r="D7" s="6"/>
      <c r="E7" s="6">
        <v>200000</v>
      </c>
      <c r="F7" s="6">
        <v>200000</v>
      </c>
      <c r="G7" s="6">
        <v>100000</v>
      </c>
      <c r="H7" s="6">
        <v>150000</v>
      </c>
      <c r="I7" s="6">
        <v>200000</v>
      </c>
      <c r="J7" s="6">
        <v>200000</v>
      </c>
      <c r="K7" s="6">
        <v>200000</v>
      </c>
      <c r="L7" s="6">
        <v>400000</v>
      </c>
      <c r="M7" s="6"/>
      <c r="N7" s="6"/>
    </row>
    <row r="8" spans="1:14" ht="18.75" customHeight="1" x14ac:dyDescent="0.3">
      <c r="A8" s="59" t="s">
        <v>71</v>
      </c>
      <c r="B8" s="6">
        <v>1650000</v>
      </c>
      <c r="C8" s="6">
        <v>1650000</v>
      </c>
      <c r="D8" s="6"/>
      <c r="E8" s="6">
        <v>200000</v>
      </c>
      <c r="F8" s="6">
        <v>200000</v>
      </c>
      <c r="G8" s="6">
        <v>100000</v>
      </c>
      <c r="H8" s="6">
        <v>150000</v>
      </c>
      <c r="I8" s="6">
        <v>200000</v>
      </c>
      <c r="J8" s="6">
        <v>200000</v>
      </c>
      <c r="K8" s="6">
        <v>200000</v>
      </c>
      <c r="L8" s="6">
        <v>400000</v>
      </c>
      <c r="M8" s="6"/>
      <c r="N8" s="6"/>
    </row>
    <row r="9" spans="1:14" ht="18.75" customHeight="1" x14ac:dyDescent="0.3">
      <c r="A9" s="89" t="s">
        <v>456</v>
      </c>
      <c r="B9" s="6">
        <v>400000</v>
      </c>
      <c r="C9" s="6">
        <v>400000</v>
      </c>
      <c r="D9" s="6"/>
      <c r="E9" s="6">
        <v>200000</v>
      </c>
      <c r="F9" s="6"/>
      <c r="G9" s="6"/>
      <c r="H9" s="6"/>
      <c r="I9" s="6"/>
      <c r="J9" s="6"/>
      <c r="K9" s="6"/>
      <c r="L9" s="6">
        <v>200000</v>
      </c>
      <c r="M9" s="6"/>
      <c r="N9" s="6"/>
    </row>
    <row r="10" spans="1:14" ht="18.75" customHeight="1" x14ac:dyDescent="0.3">
      <c r="A10" s="89" t="s">
        <v>457</v>
      </c>
      <c r="B10" s="6">
        <v>1250000</v>
      </c>
      <c r="C10" s="6">
        <v>1250000</v>
      </c>
      <c r="D10" s="6"/>
      <c r="E10" s="6"/>
      <c r="F10" s="6">
        <v>200000</v>
      </c>
      <c r="G10" s="6">
        <v>100000</v>
      </c>
      <c r="H10" s="6">
        <v>150000</v>
      </c>
      <c r="I10" s="6">
        <v>200000</v>
      </c>
      <c r="J10" s="6">
        <v>200000</v>
      </c>
      <c r="K10" s="6">
        <v>200000</v>
      </c>
      <c r="L10" s="6">
        <v>200000</v>
      </c>
      <c r="M10" s="6"/>
      <c r="N10" s="6"/>
    </row>
  </sheetData>
  <mergeCells count="5">
    <mergeCell ref="A2:N2"/>
    <mergeCell ref="A4:A5"/>
    <mergeCell ref="B4:D4"/>
    <mergeCell ref="E4:N4"/>
    <mergeCell ref="A3:I3"/>
  </mergeCells>
  <phoneticPr fontId="31" type="noConversion"/>
  <printOptions horizontalCentered="1"/>
  <pageMargins left="1" right="1" top="0.75" bottom="0.75" header="0" footer="0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3"/>
  <sheetViews>
    <sheetView showZeros="0" workbookViewId="0">
      <selection activeCell="E8" sqref="E8"/>
    </sheetView>
  </sheetViews>
  <sheetFormatPr defaultColWidth="9.140625" defaultRowHeight="12" customHeight="1" x14ac:dyDescent="0.3"/>
  <cols>
    <col min="1" max="1" width="34.28515625" customWidth="1"/>
    <col min="2" max="2" width="29" customWidth="1"/>
    <col min="3" max="5" width="23.5703125" customWidth="1"/>
    <col min="6" max="6" width="11.28515625" customWidth="1"/>
    <col min="7" max="7" width="25.140625" customWidth="1"/>
    <col min="8" max="8" width="15.5703125" customWidth="1"/>
    <col min="9" max="9" width="13.42578125" customWidth="1"/>
    <col min="10" max="10" width="18.85546875" customWidth="1"/>
  </cols>
  <sheetData>
    <row r="1" spans="1:10" ht="15" customHeight="1" x14ac:dyDescent="0.3">
      <c r="J1" s="21" t="s">
        <v>458</v>
      </c>
    </row>
    <row r="2" spans="1:10" ht="36" customHeight="1" x14ac:dyDescent="0.3">
      <c r="A2" s="154" t="str">
        <f>"2025"&amp;"年市对下转移支付绩效目标表"</f>
        <v>2025年市对下转移支付绩效目标表</v>
      </c>
      <c r="B2" s="189"/>
      <c r="C2" s="189"/>
      <c r="D2" s="189"/>
      <c r="E2" s="189"/>
      <c r="F2" s="183"/>
      <c r="G2" s="189"/>
      <c r="H2" s="183"/>
      <c r="I2" s="183"/>
      <c r="J2" s="189"/>
    </row>
    <row r="3" spans="1:10" ht="18.75" customHeight="1" x14ac:dyDescent="0.3">
      <c r="A3" s="168" t="str">
        <f>"单位名称："&amp;"全部"</f>
        <v>单位名称：全部</v>
      </c>
      <c r="B3" s="210"/>
      <c r="C3" s="210"/>
      <c r="D3" s="210"/>
      <c r="E3" s="210"/>
      <c r="F3" s="211"/>
      <c r="G3" s="210"/>
      <c r="H3" s="211"/>
    </row>
    <row r="4" spans="1:10" ht="18.75" customHeight="1" x14ac:dyDescent="0.3">
      <c r="A4" s="37" t="s">
        <v>321</v>
      </c>
      <c r="B4" s="37" t="s">
        <v>322</v>
      </c>
      <c r="C4" s="37" t="s">
        <v>323</v>
      </c>
      <c r="D4" s="37" t="s">
        <v>324</v>
      </c>
      <c r="E4" s="37" t="s">
        <v>325</v>
      </c>
      <c r="F4" s="86" t="s">
        <v>326</v>
      </c>
      <c r="G4" s="37" t="s">
        <v>327</v>
      </c>
      <c r="H4" s="86" t="s">
        <v>328</v>
      </c>
      <c r="I4" s="86" t="s">
        <v>329</v>
      </c>
      <c r="J4" s="37" t="s">
        <v>330</v>
      </c>
    </row>
    <row r="5" spans="1:10" ht="18.75" customHeight="1" x14ac:dyDescent="0.3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86">
        <v>6</v>
      </c>
      <c r="G5" s="37">
        <v>7</v>
      </c>
      <c r="H5" s="86">
        <v>8</v>
      </c>
      <c r="I5" s="86">
        <v>9</v>
      </c>
      <c r="J5" s="37">
        <v>10</v>
      </c>
    </row>
    <row r="6" spans="1:10" ht="18.75" customHeight="1" x14ac:dyDescent="0.3">
      <c r="A6" s="77" t="s">
        <v>71</v>
      </c>
      <c r="B6" s="87"/>
      <c r="C6" s="87"/>
      <c r="D6" s="87"/>
      <c r="E6" s="88"/>
      <c r="F6" s="49"/>
      <c r="G6" s="88"/>
      <c r="H6" s="49"/>
      <c r="I6" s="49"/>
      <c r="J6" s="88"/>
    </row>
    <row r="7" spans="1:10" ht="18.75" customHeight="1" x14ac:dyDescent="0.3">
      <c r="A7" s="111" t="s">
        <v>71</v>
      </c>
      <c r="B7" s="77"/>
      <c r="C7" s="77"/>
      <c r="D7" s="77"/>
      <c r="E7" s="77"/>
      <c r="F7" s="112"/>
      <c r="G7" s="77"/>
      <c r="H7" s="77"/>
      <c r="I7" s="77"/>
      <c r="J7" s="77"/>
    </row>
    <row r="8" spans="1:10" ht="18.75" customHeight="1" x14ac:dyDescent="0.3">
      <c r="A8" s="251" t="s">
        <v>457</v>
      </c>
      <c r="B8" s="213" t="s">
        <v>459</v>
      </c>
      <c r="C8" s="77" t="s">
        <v>332</v>
      </c>
      <c r="D8" s="77" t="s">
        <v>350</v>
      </c>
      <c r="E8" s="77" t="s">
        <v>507</v>
      </c>
      <c r="F8" s="112" t="s">
        <v>360</v>
      </c>
      <c r="G8" s="77" t="s">
        <v>368</v>
      </c>
      <c r="H8" s="77" t="s">
        <v>352</v>
      </c>
      <c r="I8" s="77" t="s">
        <v>338</v>
      </c>
      <c r="J8" s="77" t="s">
        <v>460</v>
      </c>
    </row>
    <row r="9" spans="1:10" ht="18.75" customHeight="1" x14ac:dyDescent="0.3">
      <c r="A9" s="251" t="s">
        <v>457</v>
      </c>
      <c r="B9" s="213" t="s">
        <v>459</v>
      </c>
      <c r="C9" s="77" t="s">
        <v>340</v>
      </c>
      <c r="D9" s="77" t="s">
        <v>341</v>
      </c>
      <c r="E9" s="77" t="s">
        <v>461</v>
      </c>
      <c r="F9" s="112" t="s">
        <v>335</v>
      </c>
      <c r="G9" s="77" t="s">
        <v>368</v>
      </c>
      <c r="H9" s="77" t="s">
        <v>361</v>
      </c>
      <c r="I9" s="77" t="s">
        <v>356</v>
      </c>
      <c r="J9" s="77" t="s">
        <v>462</v>
      </c>
    </row>
    <row r="10" spans="1:10" ht="18.75" customHeight="1" x14ac:dyDescent="0.3">
      <c r="A10" s="251" t="s">
        <v>457</v>
      </c>
      <c r="B10" s="213" t="s">
        <v>459</v>
      </c>
      <c r="C10" s="77" t="s">
        <v>345</v>
      </c>
      <c r="D10" s="77" t="s">
        <v>346</v>
      </c>
      <c r="E10" s="77" t="s">
        <v>463</v>
      </c>
      <c r="F10" s="112" t="s">
        <v>360</v>
      </c>
      <c r="G10" s="77" t="s">
        <v>368</v>
      </c>
      <c r="H10" s="77" t="s">
        <v>361</v>
      </c>
      <c r="I10" s="77" t="s">
        <v>356</v>
      </c>
      <c r="J10" s="77" t="s">
        <v>464</v>
      </c>
    </row>
    <row r="11" spans="1:10" ht="18.75" customHeight="1" x14ac:dyDescent="0.3">
      <c r="A11" s="251" t="s">
        <v>456</v>
      </c>
      <c r="B11" s="213" t="s">
        <v>506</v>
      </c>
      <c r="C11" s="77" t="s">
        <v>332</v>
      </c>
      <c r="D11" s="77" t="s">
        <v>372</v>
      </c>
      <c r="E11" s="77" t="s">
        <v>466</v>
      </c>
      <c r="F11" s="112" t="s">
        <v>335</v>
      </c>
      <c r="G11" s="77" t="s">
        <v>368</v>
      </c>
      <c r="H11" s="77" t="s">
        <v>361</v>
      </c>
      <c r="I11" s="77" t="s">
        <v>338</v>
      </c>
      <c r="J11" s="77" t="s">
        <v>465</v>
      </c>
    </row>
    <row r="12" spans="1:10" ht="18.75" customHeight="1" x14ac:dyDescent="0.3">
      <c r="A12" s="251" t="s">
        <v>456</v>
      </c>
      <c r="B12" s="213" t="s">
        <v>465</v>
      </c>
      <c r="C12" s="77" t="s">
        <v>340</v>
      </c>
      <c r="D12" s="77" t="s">
        <v>341</v>
      </c>
      <c r="E12" s="77" t="s">
        <v>467</v>
      </c>
      <c r="F12" s="112" t="s">
        <v>335</v>
      </c>
      <c r="G12" s="77" t="s">
        <v>368</v>
      </c>
      <c r="H12" s="77" t="s">
        <v>337</v>
      </c>
      <c r="I12" s="77" t="s">
        <v>338</v>
      </c>
      <c r="J12" s="77" t="s">
        <v>465</v>
      </c>
    </row>
    <row r="13" spans="1:10" ht="18.75" customHeight="1" x14ac:dyDescent="0.3">
      <c r="A13" s="251" t="s">
        <v>456</v>
      </c>
      <c r="B13" s="213" t="s">
        <v>465</v>
      </c>
      <c r="C13" s="77" t="s">
        <v>345</v>
      </c>
      <c r="D13" s="77" t="s">
        <v>346</v>
      </c>
      <c r="E13" s="77" t="s">
        <v>375</v>
      </c>
      <c r="F13" s="112" t="s">
        <v>335</v>
      </c>
      <c r="G13" s="77" t="s">
        <v>368</v>
      </c>
      <c r="H13" s="77" t="s">
        <v>337</v>
      </c>
      <c r="I13" s="77" t="s">
        <v>338</v>
      </c>
      <c r="J13" s="77" t="s">
        <v>465</v>
      </c>
    </row>
  </sheetData>
  <mergeCells count="6">
    <mergeCell ref="A2:J2"/>
    <mergeCell ref="A3:H3"/>
    <mergeCell ref="A8:A10"/>
    <mergeCell ref="B8:B10"/>
    <mergeCell ref="A11:A13"/>
    <mergeCell ref="B11:B13"/>
  </mergeCells>
  <phoneticPr fontId="3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1"/>
  <sheetViews>
    <sheetView showZeros="0" workbookViewId="0">
      <selection activeCell="B10" sqref="B10"/>
    </sheetView>
  </sheetViews>
  <sheetFormatPr defaultColWidth="9.140625" defaultRowHeight="12" customHeight="1" x14ac:dyDescent="0.3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5" customHeight="1" x14ac:dyDescent="0.3">
      <c r="A1" s="30"/>
      <c r="B1" s="30"/>
      <c r="C1" s="30"/>
      <c r="D1" s="30"/>
      <c r="E1" s="30"/>
      <c r="F1" s="30"/>
      <c r="G1" s="30"/>
      <c r="H1" s="1" t="s">
        <v>468</v>
      </c>
    </row>
    <row r="2" spans="1:8" ht="34.5" customHeight="1" x14ac:dyDescent="0.3">
      <c r="A2" s="256" t="str">
        <f>"2025"&amp;"年新增资产配置表"</f>
        <v>2025年新增资产配置表</v>
      </c>
      <c r="B2" s="189"/>
      <c r="C2" s="189"/>
      <c r="D2" s="189"/>
      <c r="E2" s="189"/>
      <c r="F2" s="189"/>
      <c r="G2" s="189"/>
      <c r="H2" s="189"/>
    </row>
    <row r="3" spans="1:8" ht="18.75" customHeight="1" x14ac:dyDescent="0.3">
      <c r="A3" s="235" t="str">
        <f>"单位名称："&amp;"全部"</f>
        <v>单位名称：全部</v>
      </c>
      <c r="B3" s="205"/>
      <c r="C3" s="210"/>
      <c r="H3" s="113" t="s">
        <v>177</v>
      </c>
    </row>
    <row r="4" spans="1:8" ht="18.75" customHeight="1" x14ac:dyDescent="0.3">
      <c r="A4" s="202" t="s">
        <v>190</v>
      </c>
      <c r="B4" s="202" t="s">
        <v>469</v>
      </c>
      <c r="C4" s="202" t="s">
        <v>470</v>
      </c>
      <c r="D4" s="202" t="s">
        <v>471</v>
      </c>
      <c r="E4" s="202" t="s">
        <v>472</v>
      </c>
      <c r="F4" s="257" t="s">
        <v>473</v>
      </c>
      <c r="G4" s="233"/>
      <c r="H4" s="234"/>
    </row>
    <row r="5" spans="1:8" ht="18.75" customHeight="1" x14ac:dyDescent="0.3">
      <c r="A5" s="163"/>
      <c r="B5" s="163"/>
      <c r="C5" s="163"/>
      <c r="D5" s="163"/>
      <c r="E5" s="163"/>
      <c r="F5" s="37" t="s">
        <v>428</v>
      </c>
      <c r="G5" s="37" t="s">
        <v>474</v>
      </c>
      <c r="H5" s="37" t="s">
        <v>475</v>
      </c>
    </row>
    <row r="6" spans="1:8" ht="18.75" customHeight="1" x14ac:dyDescent="0.3">
      <c r="A6" s="37">
        <v>1</v>
      </c>
      <c r="B6" s="37">
        <v>2</v>
      </c>
      <c r="C6" s="11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</row>
    <row r="7" spans="1:8" ht="18.75" customHeight="1" x14ac:dyDescent="0.3">
      <c r="A7" s="258" t="s">
        <v>487</v>
      </c>
      <c r="B7" s="121" t="s">
        <v>494</v>
      </c>
      <c r="C7" s="123" t="s">
        <v>488</v>
      </c>
      <c r="D7" s="122" t="s">
        <v>490</v>
      </c>
      <c r="E7" s="120" t="s">
        <v>489</v>
      </c>
      <c r="F7" s="114">
        <v>555</v>
      </c>
      <c r="G7" s="6">
        <v>180</v>
      </c>
      <c r="H7" s="6">
        <v>100000</v>
      </c>
    </row>
    <row r="8" spans="1:8" ht="18.75" customHeight="1" x14ac:dyDescent="0.3">
      <c r="A8" s="259"/>
      <c r="B8" s="121" t="s">
        <v>495</v>
      </c>
      <c r="C8" s="123" t="s">
        <v>491</v>
      </c>
      <c r="D8" s="122" t="s">
        <v>492</v>
      </c>
      <c r="E8" s="120" t="s">
        <v>493</v>
      </c>
      <c r="F8" s="114">
        <v>600</v>
      </c>
      <c r="G8" s="6">
        <v>50</v>
      </c>
      <c r="H8" s="6">
        <v>30000</v>
      </c>
    </row>
    <row r="9" spans="1:8" ht="18.75" customHeight="1" x14ac:dyDescent="0.3">
      <c r="A9" s="259"/>
      <c r="B9" s="121" t="s">
        <v>497</v>
      </c>
      <c r="C9" s="123" t="s">
        <v>496</v>
      </c>
      <c r="D9" s="122" t="s">
        <v>498</v>
      </c>
      <c r="E9" s="120" t="s">
        <v>499</v>
      </c>
      <c r="F9" s="114">
        <v>4444</v>
      </c>
      <c r="G9" s="6">
        <v>9</v>
      </c>
      <c r="H9" s="6">
        <v>40000</v>
      </c>
    </row>
    <row r="10" spans="1:8" ht="18.75" customHeight="1" x14ac:dyDescent="0.3">
      <c r="A10" s="260"/>
      <c r="B10" s="121" t="s">
        <v>503</v>
      </c>
      <c r="C10" s="123" t="s">
        <v>500</v>
      </c>
      <c r="D10" s="122" t="s">
        <v>501</v>
      </c>
      <c r="E10" s="120" t="s">
        <v>502</v>
      </c>
      <c r="F10" s="114">
        <v>2</v>
      </c>
      <c r="G10" s="6">
        <v>30000</v>
      </c>
      <c r="H10" s="6">
        <v>60000</v>
      </c>
    </row>
    <row r="11" spans="1:8" ht="18.75" customHeight="1" x14ac:dyDescent="0.3">
      <c r="A11" s="252" t="s">
        <v>56</v>
      </c>
      <c r="B11" s="253"/>
      <c r="C11" s="254"/>
      <c r="D11" s="253"/>
      <c r="E11" s="255"/>
      <c r="F11" s="114"/>
      <c r="G11" s="6"/>
      <c r="H11" s="6">
        <f>SUM(H7:H10)</f>
        <v>230000</v>
      </c>
    </row>
  </sheetData>
  <mergeCells count="10">
    <mergeCell ref="A11:E11"/>
    <mergeCell ref="A2:H2"/>
    <mergeCell ref="A4:A5"/>
    <mergeCell ref="C4:C5"/>
    <mergeCell ref="D4:D5"/>
    <mergeCell ref="E4:E5"/>
    <mergeCell ref="F4:H4"/>
    <mergeCell ref="B4:B5"/>
    <mergeCell ref="A3:C3"/>
    <mergeCell ref="A7:A10"/>
  </mergeCells>
  <phoneticPr fontId="31" type="noConversion"/>
  <pageMargins left="0.36" right="0.1" top="0.26" bottom="0.26" header="0" footer="0"/>
  <pageSetup paperSize="9" scale="81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1"/>
  <sheetViews>
    <sheetView showZeros="0" workbookViewId="0">
      <selection activeCell="C18" sqref="C18"/>
    </sheetView>
  </sheetViews>
  <sheetFormatPr defaultColWidth="9.140625" defaultRowHeight="14.25" customHeight="1" x14ac:dyDescent="0.3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5" customHeight="1" x14ac:dyDescent="0.15">
      <c r="D1" s="53"/>
      <c r="E1" s="53"/>
      <c r="F1" s="53"/>
      <c r="G1" s="53"/>
      <c r="H1" s="33"/>
      <c r="I1" s="33"/>
      <c r="J1" s="33"/>
      <c r="K1" s="21" t="s">
        <v>476</v>
      </c>
    </row>
    <row r="2" spans="1:11" ht="42.75" customHeight="1" x14ac:dyDescent="0.3">
      <c r="A2" s="124" t="str">
        <f>"2025"&amp;"年转移支付补助项目支出预算表"</f>
        <v>2025年转移支付补助项目支出预算表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18.75" customHeight="1" x14ac:dyDescent="0.3">
      <c r="A3" s="204" t="str">
        <f>"单位名称："&amp;"全部"</f>
        <v>单位名称：全部</v>
      </c>
      <c r="B3" s="205"/>
      <c r="C3" s="205"/>
      <c r="D3" s="205"/>
      <c r="E3" s="205"/>
      <c r="F3" s="205"/>
      <c r="G3" s="205"/>
      <c r="H3" s="80"/>
      <c r="I3" s="80"/>
      <c r="J3" s="80"/>
      <c r="K3" s="115" t="s">
        <v>177</v>
      </c>
    </row>
    <row r="4" spans="1:11" ht="18.75" customHeight="1" x14ac:dyDescent="0.3">
      <c r="A4" s="162" t="s">
        <v>269</v>
      </c>
      <c r="B4" s="162" t="s">
        <v>192</v>
      </c>
      <c r="C4" s="162" t="s">
        <v>270</v>
      </c>
      <c r="D4" s="202" t="s">
        <v>193</v>
      </c>
      <c r="E4" s="202" t="s">
        <v>194</v>
      </c>
      <c r="F4" s="202" t="s">
        <v>271</v>
      </c>
      <c r="G4" s="202" t="s">
        <v>272</v>
      </c>
      <c r="H4" s="130" t="s">
        <v>56</v>
      </c>
      <c r="I4" s="128" t="s">
        <v>477</v>
      </c>
      <c r="J4" s="164"/>
      <c r="K4" s="129"/>
    </row>
    <row r="5" spans="1:11" ht="18.75" customHeight="1" x14ac:dyDescent="0.3">
      <c r="A5" s="191"/>
      <c r="B5" s="191"/>
      <c r="C5" s="191"/>
      <c r="D5" s="203"/>
      <c r="E5" s="203"/>
      <c r="F5" s="203"/>
      <c r="G5" s="203"/>
      <c r="H5" s="192"/>
      <c r="I5" s="202" t="s">
        <v>59</v>
      </c>
      <c r="J5" s="202" t="s">
        <v>60</v>
      </c>
      <c r="K5" s="202" t="s">
        <v>61</v>
      </c>
    </row>
    <row r="6" spans="1:11" ht="18.75" customHeight="1" x14ac:dyDescent="0.3">
      <c r="A6" s="187"/>
      <c r="B6" s="187"/>
      <c r="C6" s="187"/>
      <c r="D6" s="163"/>
      <c r="E6" s="163"/>
      <c r="F6" s="163"/>
      <c r="G6" s="163"/>
      <c r="H6" s="131"/>
      <c r="I6" s="163" t="s">
        <v>58</v>
      </c>
      <c r="J6" s="163"/>
      <c r="K6" s="163"/>
    </row>
    <row r="7" spans="1:11" ht="18.75" customHeight="1" x14ac:dyDescent="0.3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116">
        <v>10</v>
      </c>
      <c r="K7" s="116">
        <v>11</v>
      </c>
    </row>
    <row r="8" spans="1:11" ht="18.75" customHeight="1" x14ac:dyDescent="0.3">
      <c r="A8" s="58"/>
      <c r="B8" s="77"/>
      <c r="C8" s="58"/>
      <c r="D8" s="58"/>
      <c r="E8" s="58"/>
      <c r="F8" s="58"/>
      <c r="G8" s="58"/>
      <c r="H8" s="6"/>
      <c r="I8" s="6"/>
      <c r="J8" s="6"/>
      <c r="K8" s="6"/>
    </row>
    <row r="9" spans="1:11" ht="18.75" customHeight="1" x14ac:dyDescent="0.3">
      <c r="A9" s="77"/>
      <c r="B9" s="77"/>
      <c r="C9" s="77"/>
      <c r="D9" s="77"/>
      <c r="E9" s="77"/>
      <c r="F9" s="77"/>
      <c r="G9" s="77"/>
      <c r="H9" s="6"/>
      <c r="I9" s="6"/>
      <c r="J9" s="6"/>
      <c r="K9" s="6"/>
    </row>
    <row r="10" spans="1:11" ht="18.75" customHeight="1" x14ac:dyDescent="0.3">
      <c r="A10" s="197" t="s">
        <v>128</v>
      </c>
      <c r="B10" s="206"/>
      <c r="C10" s="206"/>
      <c r="D10" s="206"/>
      <c r="E10" s="206"/>
      <c r="F10" s="206"/>
      <c r="G10" s="207"/>
      <c r="H10" s="6"/>
      <c r="I10" s="6"/>
      <c r="J10" s="6"/>
      <c r="K10" s="6"/>
    </row>
    <row r="11" spans="1:11" ht="14.25" customHeight="1" x14ac:dyDescent="0.3">
      <c r="A11" s="119" t="s">
        <v>486</v>
      </c>
      <c r="B11" s="119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31" type="noConversion"/>
  <printOptions horizontalCentered="1"/>
  <pageMargins left="0.39" right="0.39" top="0.57999999999999996" bottom="0.57999999999999996" header="0.5" footer="0.5"/>
  <pageSetup paperSize="9" scale="5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2"/>
  <sheetViews>
    <sheetView showZeros="0" tabSelected="1" workbookViewId="0"/>
  </sheetViews>
  <sheetFormatPr defaultColWidth="9.140625" defaultRowHeight="14.25" customHeight="1" x14ac:dyDescent="0.3"/>
  <cols>
    <col min="1" max="1" width="29.42578125" customWidth="1"/>
    <col min="2" max="2" width="23.140625" customWidth="1"/>
    <col min="3" max="3" width="31.5703125" customWidth="1"/>
    <col min="4" max="4" width="20.42578125" customWidth="1"/>
    <col min="5" max="7" width="23.85546875" customWidth="1"/>
  </cols>
  <sheetData>
    <row r="1" spans="1:7" ht="15" customHeight="1" x14ac:dyDescent="0.3">
      <c r="A1" s="30"/>
      <c r="B1" s="30"/>
      <c r="C1" s="30"/>
      <c r="D1" s="79"/>
      <c r="E1" s="78"/>
      <c r="F1" s="78"/>
      <c r="G1" s="115" t="s">
        <v>478</v>
      </c>
    </row>
    <row r="2" spans="1:7" ht="36.75" customHeight="1" x14ac:dyDescent="0.3">
      <c r="A2" s="154" t="str">
        <f>"2025"&amp;"年部门项目中期规划预算表"</f>
        <v>2025年部门项目中期规划预算表</v>
      </c>
      <c r="B2" s="189"/>
      <c r="C2" s="189"/>
      <c r="D2" s="189"/>
      <c r="E2" s="189"/>
      <c r="F2" s="189"/>
      <c r="G2" s="189"/>
    </row>
    <row r="3" spans="1:7" ht="18.75" customHeight="1" x14ac:dyDescent="0.3">
      <c r="A3" s="168" t="str">
        <f>"单位名称："&amp;"全部"</f>
        <v>单位名称：全部</v>
      </c>
      <c r="B3" s="205"/>
      <c r="C3" s="205"/>
      <c r="D3" s="205"/>
      <c r="E3" s="80"/>
      <c r="F3" s="80"/>
      <c r="G3" s="115" t="s">
        <v>177</v>
      </c>
    </row>
    <row r="4" spans="1:7" ht="18.75" customHeight="1" x14ac:dyDescent="0.3">
      <c r="A4" s="162" t="s">
        <v>270</v>
      </c>
      <c r="B4" s="162" t="s">
        <v>269</v>
      </c>
      <c r="C4" s="162" t="s">
        <v>192</v>
      </c>
      <c r="D4" s="202" t="s">
        <v>479</v>
      </c>
      <c r="E4" s="128" t="s">
        <v>59</v>
      </c>
      <c r="F4" s="164"/>
      <c r="G4" s="129"/>
    </row>
    <row r="5" spans="1:7" ht="18.75" customHeight="1" x14ac:dyDescent="0.3">
      <c r="A5" s="191"/>
      <c r="B5" s="191"/>
      <c r="C5" s="191"/>
      <c r="D5" s="203"/>
      <c r="E5" s="262" t="str">
        <f>"2025"&amp;"年"</f>
        <v>2025年</v>
      </c>
      <c r="F5" s="262" t="str">
        <f>"2025"+1&amp;"年"</f>
        <v>2026年</v>
      </c>
      <c r="G5" s="261" t="str">
        <f>"2025"+2&amp;"年"</f>
        <v>2027年</v>
      </c>
    </row>
    <row r="6" spans="1:7" ht="18.75" customHeight="1" x14ac:dyDescent="0.3">
      <c r="A6" s="187"/>
      <c r="B6" s="187"/>
      <c r="C6" s="187"/>
      <c r="D6" s="163"/>
      <c r="E6" s="187" t="s">
        <v>58</v>
      </c>
      <c r="F6" s="187"/>
      <c r="G6" s="163"/>
    </row>
    <row r="7" spans="1:7" ht="18.75" customHeight="1" x14ac:dyDescent="0.3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116">
        <v>7</v>
      </c>
    </row>
    <row r="8" spans="1:7" ht="18.75" customHeight="1" x14ac:dyDescent="0.3">
      <c r="A8" s="77" t="s">
        <v>71</v>
      </c>
      <c r="B8" s="45"/>
      <c r="C8" s="45"/>
      <c r="D8" s="77"/>
      <c r="E8" s="6">
        <v>15080000</v>
      </c>
      <c r="F8" s="6"/>
      <c r="G8" s="6"/>
    </row>
    <row r="9" spans="1:7" ht="18.75" customHeight="1" x14ac:dyDescent="0.3">
      <c r="A9" s="111" t="s">
        <v>71</v>
      </c>
      <c r="B9" s="77"/>
      <c r="C9" s="77"/>
      <c r="D9" s="77"/>
      <c r="E9" s="6">
        <v>15080000</v>
      </c>
      <c r="F9" s="6"/>
      <c r="G9" s="6"/>
    </row>
    <row r="10" spans="1:7" ht="18.75" customHeight="1" x14ac:dyDescent="0.3">
      <c r="A10" s="84"/>
      <c r="B10" s="77" t="s">
        <v>480</v>
      </c>
      <c r="C10" s="77" t="s">
        <v>296</v>
      </c>
      <c r="D10" s="77" t="s">
        <v>481</v>
      </c>
      <c r="E10" s="6">
        <v>500000</v>
      </c>
      <c r="F10" s="6"/>
      <c r="G10" s="6"/>
    </row>
    <row r="11" spans="1:7" ht="18.75" customHeight="1" x14ac:dyDescent="0.3">
      <c r="A11" s="84"/>
      <c r="B11" s="77" t="s">
        <v>482</v>
      </c>
      <c r="C11" s="77" t="s">
        <v>286</v>
      </c>
      <c r="D11" s="77" t="s">
        <v>481</v>
      </c>
      <c r="E11" s="6">
        <v>50000</v>
      </c>
      <c r="F11" s="6"/>
      <c r="G11" s="6"/>
    </row>
    <row r="12" spans="1:7" ht="18.75" customHeight="1" x14ac:dyDescent="0.3">
      <c r="A12" s="84"/>
      <c r="B12" s="77" t="s">
        <v>482</v>
      </c>
      <c r="C12" s="77" t="s">
        <v>309</v>
      </c>
      <c r="D12" s="77" t="s">
        <v>481</v>
      </c>
      <c r="E12" s="6">
        <v>200000</v>
      </c>
      <c r="F12" s="6"/>
      <c r="G12" s="6"/>
    </row>
    <row r="13" spans="1:7" ht="18.75" customHeight="1" x14ac:dyDescent="0.3">
      <c r="A13" s="84"/>
      <c r="B13" s="77" t="s">
        <v>482</v>
      </c>
      <c r="C13" s="77" t="s">
        <v>315</v>
      </c>
      <c r="D13" s="77" t="s">
        <v>481</v>
      </c>
      <c r="E13" s="6">
        <v>1580000</v>
      </c>
      <c r="F13" s="6"/>
      <c r="G13" s="6"/>
    </row>
    <row r="14" spans="1:7" ht="18.75" customHeight="1" x14ac:dyDescent="0.3">
      <c r="A14" s="84"/>
      <c r="B14" s="77" t="s">
        <v>482</v>
      </c>
      <c r="C14" s="77" t="s">
        <v>307</v>
      </c>
      <c r="D14" s="77" t="s">
        <v>481</v>
      </c>
      <c r="E14" s="6">
        <v>200000</v>
      </c>
      <c r="F14" s="6"/>
      <c r="G14" s="6"/>
    </row>
    <row r="15" spans="1:7" ht="18.75" customHeight="1" x14ac:dyDescent="0.3">
      <c r="A15" s="84"/>
      <c r="B15" s="77" t="s">
        <v>482</v>
      </c>
      <c r="C15" s="77" t="s">
        <v>290</v>
      </c>
      <c r="D15" s="77" t="s">
        <v>481</v>
      </c>
      <c r="E15" s="6">
        <v>230000</v>
      </c>
      <c r="F15" s="6"/>
      <c r="G15" s="6"/>
    </row>
    <row r="16" spans="1:7" ht="18.75" customHeight="1" x14ac:dyDescent="0.3">
      <c r="A16" s="84"/>
      <c r="B16" s="77" t="s">
        <v>482</v>
      </c>
      <c r="C16" s="77" t="s">
        <v>275</v>
      </c>
      <c r="D16" s="77" t="s">
        <v>481</v>
      </c>
      <c r="E16" s="6">
        <v>370000</v>
      </c>
      <c r="F16" s="6"/>
      <c r="G16" s="6"/>
    </row>
    <row r="17" spans="1:7" ht="18.75" customHeight="1" x14ac:dyDescent="0.3">
      <c r="A17" s="84"/>
      <c r="B17" s="77" t="s">
        <v>482</v>
      </c>
      <c r="C17" s="77" t="s">
        <v>301</v>
      </c>
      <c r="D17" s="77" t="s">
        <v>481</v>
      </c>
      <c r="E17" s="6">
        <v>100000</v>
      </c>
      <c r="F17" s="6"/>
      <c r="G17" s="6"/>
    </row>
    <row r="18" spans="1:7" ht="18.75" customHeight="1" x14ac:dyDescent="0.3">
      <c r="A18" s="84"/>
      <c r="B18" s="77" t="s">
        <v>482</v>
      </c>
      <c r="C18" s="77" t="s">
        <v>311</v>
      </c>
      <c r="D18" s="77" t="s">
        <v>481</v>
      </c>
      <c r="E18" s="6">
        <v>200000</v>
      </c>
      <c r="F18" s="6"/>
      <c r="G18" s="6"/>
    </row>
    <row r="19" spans="1:7" ht="18.75" customHeight="1" x14ac:dyDescent="0.3">
      <c r="A19" s="84"/>
      <c r="B19" s="77" t="s">
        <v>482</v>
      </c>
      <c r="C19" s="77" t="s">
        <v>280</v>
      </c>
      <c r="D19" s="77" t="s">
        <v>481</v>
      </c>
      <c r="E19" s="6">
        <v>10000000</v>
      </c>
      <c r="F19" s="6"/>
      <c r="G19" s="6"/>
    </row>
    <row r="20" spans="1:7" ht="18.75" customHeight="1" x14ac:dyDescent="0.3">
      <c r="A20" s="84"/>
      <c r="B20" s="77" t="s">
        <v>483</v>
      </c>
      <c r="C20" s="77" t="s">
        <v>456</v>
      </c>
      <c r="D20" s="77" t="s">
        <v>484</v>
      </c>
      <c r="E20" s="6">
        <v>400000</v>
      </c>
      <c r="F20" s="6"/>
      <c r="G20" s="6"/>
    </row>
    <row r="21" spans="1:7" ht="18.75" customHeight="1" x14ac:dyDescent="0.3">
      <c r="A21" s="84"/>
      <c r="B21" s="77" t="s">
        <v>483</v>
      </c>
      <c r="C21" s="77" t="s">
        <v>457</v>
      </c>
      <c r="D21" s="77" t="s">
        <v>484</v>
      </c>
      <c r="E21" s="6">
        <v>1250000</v>
      </c>
      <c r="F21" s="6"/>
      <c r="G21" s="6"/>
    </row>
    <row r="22" spans="1:7" ht="18.75" customHeight="1" x14ac:dyDescent="0.3">
      <c r="A22" s="252" t="s">
        <v>56</v>
      </c>
      <c r="B22" s="263" t="s">
        <v>485</v>
      </c>
      <c r="C22" s="263"/>
      <c r="D22" s="264"/>
      <c r="E22" s="6">
        <v>15080000</v>
      </c>
      <c r="F22" s="6"/>
      <c r="G22" s="6"/>
    </row>
  </sheetData>
  <mergeCells count="11">
    <mergeCell ref="A22:D22"/>
    <mergeCell ref="B4:B6"/>
    <mergeCell ref="C4:C6"/>
    <mergeCell ref="A4:A6"/>
    <mergeCell ref="E5:E6"/>
    <mergeCell ref="G5:G6"/>
    <mergeCell ref="D4:D6"/>
    <mergeCell ref="A2:G2"/>
    <mergeCell ref="A3:D3"/>
    <mergeCell ref="E4:G4"/>
    <mergeCell ref="F5:F6"/>
  </mergeCells>
  <phoneticPr fontId="3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0"/>
  <sheetViews>
    <sheetView showZeros="0" workbookViewId="0"/>
  </sheetViews>
  <sheetFormatPr defaultColWidth="9.140625" defaultRowHeight="14.25" customHeight="1" x14ac:dyDescent="0.3"/>
  <cols>
    <col min="1" max="1" width="21.140625" customWidth="1"/>
    <col min="2" max="2" width="35.28515625" customWidth="1"/>
    <col min="3" max="8" width="20.42578125" customWidth="1"/>
    <col min="9" max="11" width="20.5703125" customWidth="1"/>
    <col min="12" max="12" width="20.42578125" customWidth="1"/>
    <col min="13" max="13" width="20.5703125" customWidth="1"/>
    <col min="14" max="19" width="20.42578125" customWidth="1"/>
  </cols>
  <sheetData>
    <row r="1" spans="1:19" ht="15" customHeight="1" x14ac:dyDescent="0.15">
      <c r="J1" s="19"/>
      <c r="O1" s="20"/>
      <c r="P1" s="20"/>
      <c r="Q1" s="20"/>
      <c r="R1" s="20"/>
      <c r="S1" s="21" t="s">
        <v>53</v>
      </c>
    </row>
    <row r="2" spans="1:19" ht="57.75" customHeight="1" x14ac:dyDescent="0.3">
      <c r="A2" s="133" t="str">
        <f>"2025"&amp;"年部门收入预算表"</f>
        <v>2025年部门收入预算表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  <c r="P2" s="135"/>
      <c r="Q2" s="135"/>
      <c r="R2" s="135"/>
      <c r="S2" s="135"/>
    </row>
    <row r="3" spans="1:19" ht="18.75" customHeight="1" x14ac:dyDescent="0.15">
      <c r="A3" s="126" t="str">
        <f>"单位名称："&amp;"全部"</f>
        <v>单位名称：全部</v>
      </c>
      <c r="B3" s="136"/>
      <c r="C3" s="136"/>
      <c r="D3" s="136"/>
      <c r="E3" s="22"/>
      <c r="F3" s="22"/>
      <c r="G3" s="22"/>
      <c r="H3" s="22"/>
      <c r="I3" s="22"/>
      <c r="J3" s="23"/>
      <c r="K3" s="22"/>
      <c r="L3" s="22"/>
      <c r="M3" s="22"/>
      <c r="N3" s="22"/>
      <c r="O3" s="23"/>
      <c r="P3" s="23"/>
      <c r="Q3" s="23"/>
      <c r="R3" s="23"/>
      <c r="S3" s="21" t="s">
        <v>1</v>
      </c>
    </row>
    <row r="4" spans="1:19" ht="18.75" customHeight="1" x14ac:dyDescent="0.3">
      <c r="A4" s="142" t="s">
        <v>54</v>
      </c>
      <c r="B4" s="145" t="s">
        <v>55</v>
      </c>
      <c r="C4" s="145" t="s">
        <v>56</v>
      </c>
      <c r="D4" s="137" t="s">
        <v>57</v>
      </c>
      <c r="E4" s="138"/>
      <c r="F4" s="138"/>
      <c r="G4" s="138"/>
      <c r="H4" s="138"/>
      <c r="I4" s="138"/>
      <c r="J4" s="139"/>
      <c r="K4" s="138"/>
      <c r="L4" s="138"/>
      <c r="M4" s="138"/>
      <c r="N4" s="140"/>
      <c r="O4" s="137" t="s">
        <v>46</v>
      </c>
      <c r="P4" s="137"/>
      <c r="Q4" s="137"/>
      <c r="R4" s="137"/>
      <c r="S4" s="141"/>
    </row>
    <row r="5" spans="1:19" ht="18.75" customHeight="1" x14ac:dyDescent="0.3">
      <c r="A5" s="143"/>
      <c r="B5" s="146"/>
      <c r="C5" s="146"/>
      <c r="D5" s="148" t="s">
        <v>58</v>
      </c>
      <c r="E5" s="148" t="s">
        <v>59</v>
      </c>
      <c r="F5" s="148" t="s">
        <v>60</v>
      </c>
      <c r="G5" s="148" t="s">
        <v>61</v>
      </c>
      <c r="H5" s="148" t="s">
        <v>62</v>
      </c>
      <c r="I5" s="150" t="s">
        <v>63</v>
      </c>
      <c r="J5" s="150"/>
      <c r="K5" s="150"/>
      <c r="L5" s="150"/>
      <c r="M5" s="150"/>
      <c r="N5" s="149"/>
      <c r="O5" s="148" t="s">
        <v>58</v>
      </c>
      <c r="P5" s="148" t="s">
        <v>59</v>
      </c>
      <c r="Q5" s="148" t="s">
        <v>60</v>
      </c>
      <c r="R5" s="148" t="s">
        <v>61</v>
      </c>
      <c r="S5" s="148" t="s">
        <v>64</v>
      </c>
    </row>
    <row r="6" spans="1:19" ht="18.75" customHeight="1" x14ac:dyDescent="0.3">
      <c r="A6" s="144"/>
      <c r="B6" s="147"/>
      <c r="C6" s="147"/>
      <c r="D6" s="149"/>
      <c r="E6" s="149"/>
      <c r="F6" s="149"/>
      <c r="G6" s="149"/>
      <c r="H6" s="149"/>
      <c r="I6" s="24" t="s">
        <v>58</v>
      </c>
      <c r="J6" s="24" t="s">
        <v>65</v>
      </c>
      <c r="K6" s="24" t="s">
        <v>66</v>
      </c>
      <c r="L6" s="24" t="s">
        <v>67</v>
      </c>
      <c r="M6" s="24" t="s">
        <v>68</v>
      </c>
      <c r="N6" s="24" t="s">
        <v>69</v>
      </c>
      <c r="O6" s="151"/>
      <c r="P6" s="151"/>
      <c r="Q6" s="151"/>
      <c r="R6" s="151"/>
      <c r="S6" s="149"/>
    </row>
    <row r="7" spans="1:19" ht="18.75" customHeight="1" x14ac:dyDescent="0.3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</row>
    <row r="8" spans="1:19" ht="18.75" customHeight="1" x14ac:dyDescent="0.3">
      <c r="A8" s="26" t="s">
        <v>70</v>
      </c>
      <c r="B8" s="27" t="s">
        <v>71</v>
      </c>
      <c r="C8" s="6">
        <v>24730396.780000001</v>
      </c>
      <c r="D8" s="6">
        <v>24730396.780000001</v>
      </c>
      <c r="E8" s="6">
        <v>24630396.780000001</v>
      </c>
      <c r="F8" s="6"/>
      <c r="G8" s="6"/>
      <c r="H8" s="6"/>
      <c r="I8" s="6">
        <v>100000</v>
      </c>
      <c r="J8" s="6"/>
      <c r="K8" s="6"/>
      <c r="L8" s="6"/>
      <c r="M8" s="6"/>
      <c r="N8" s="6">
        <v>100000</v>
      </c>
      <c r="O8" s="6"/>
      <c r="P8" s="6"/>
      <c r="Q8" s="6"/>
      <c r="R8" s="6"/>
      <c r="S8" s="6"/>
    </row>
    <row r="9" spans="1:19" ht="18.75" customHeight="1" x14ac:dyDescent="0.3">
      <c r="A9" s="28" t="s">
        <v>72</v>
      </c>
      <c r="B9" s="29" t="s">
        <v>71</v>
      </c>
      <c r="C9" s="6">
        <v>24730396.780000001</v>
      </c>
      <c r="D9" s="6">
        <v>24730396.780000001</v>
      </c>
      <c r="E9" s="6">
        <v>24630396.780000001</v>
      </c>
      <c r="F9" s="6"/>
      <c r="G9" s="6"/>
      <c r="H9" s="6"/>
      <c r="I9" s="6">
        <v>100000</v>
      </c>
      <c r="J9" s="6"/>
      <c r="K9" s="6"/>
      <c r="L9" s="6"/>
      <c r="M9" s="6"/>
      <c r="N9" s="6">
        <v>100000</v>
      </c>
      <c r="O9" s="6"/>
      <c r="P9" s="6"/>
      <c r="Q9" s="6"/>
      <c r="R9" s="6"/>
      <c r="S9" s="6"/>
    </row>
    <row r="10" spans="1:19" ht="18.75" customHeight="1" x14ac:dyDescent="0.3">
      <c r="A10" s="152" t="s">
        <v>56</v>
      </c>
      <c r="B10" s="153"/>
      <c r="C10" s="6">
        <v>24730396.780000001</v>
      </c>
      <c r="D10" s="6">
        <v>24730396.780000001</v>
      </c>
      <c r="E10" s="6">
        <v>24630396.780000001</v>
      </c>
      <c r="F10" s="6"/>
      <c r="G10" s="6"/>
      <c r="H10" s="6"/>
      <c r="I10" s="6">
        <v>100000</v>
      </c>
      <c r="J10" s="6"/>
      <c r="K10" s="6"/>
      <c r="L10" s="6"/>
      <c r="M10" s="6"/>
      <c r="N10" s="6">
        <v>100000</v>
      </c>
      <c r="O10" s="6"/>
      <c r="P10" s="6"/>
      <c r="Q10" s="6"/>
      <c r="R10" s="6"/>
      <c r="S10" s="6"/>
    </row>
  </sheetData>
  <mergeCells count="19">
    <mergeCell ref="A10:B10"/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</mergeCells>
  <phoneticPr fontId="31" type="noConversion"/>
  <printOptions horizontalCentered="1"/>
  <pageMargins left="0.39" right="0.39" top="0.51" bottom="0.51" header="0.31" footer="0.31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0"/>
  <sheetViews>
    <sheetView showZeros="0" workbookViewId="0"/>
  </sheetViews>
  <sheetFormatPr defaultColWidth="9.140625" defaultRowHeight="14.25" customHeight="1" x14ac:dyDescent="0.3"/>
  <cols>
    <col min="1" max="1" width="14.28515625" customWidth="1"/>
    <col min="2" max="2" width="37.7109375" customWidth="1"/>
    <col min="3" max="6" width="19.140625" customWidth="1"/>
    <col min="7" max="8" width="19" customWidth="1"/>
    <col min="9" max="9" width="18.85546875" customWidth="1"/>
    <col min="10" max="11" width="19" customWidth="1"/>
    <col min="12" max="14" width="18.85546875" customWidth="1"/>
    <col min="15" max="15" width="19" customWidth="1"/>
  </cols>
  <sheetData>
    <row r="1" spans="1:15" ht="15" customHeight="1" x14ac:dyDescent="0.3">
      <c r="A1" s="30"/>
      <c r="B1" s="30"/>
      <c r="C1" s="30"/>
      <c r="D1" s="31"/>
      <c r="E1" s="30"/>
      <c r="F1" s="30"/>
      <c r="G1" s="30"/>
      <c r="H1" s="31"/>
      <c r="I1" s="30"/>
      <c r="J1" s="31"/>
      <c r="K1" s="30"/>
      <c r="L1" s="30"/>
      <c r="M1" s="30"/>
      <c r="N1" s="30"/>
      <c r="O1" s="1" t="s">
        <v>73</v>
      </c>
    </row>
    <row r="2" spans="1:15" ht="42" customHeight="1" x14ac:dyDescent="0.3">
      <c r="A2" s="154" t="str">
        <f>"2025"&amp;"年部门支出预算表"</f>
        <v>2025年部门支出预算表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ht="18.75" customHeight="1" x14ac:dyDescent="0.35">
      <c r="A3" s="156" t="str">
        <f>"单位名称："&amp;"全部"</f>
        <v>单位名称：全部</v>
      </c>
      <c r="B3" s="157"/>
      <c r="C3" s="158"/>
      <c r="D3" s="159"/>
      <c r="E3" s="158"/>
      <c r="F3" s="158"/>
      <c r="G3" s="158"/>
      <c r="H3" s="159"/>
      <c r="I3" s="158"/>
      <c r="J3" s="159"/>
      <c r="K3" s="158"/>
      <c r="L3" s="158"/>
      <c r="M3" s="34"/>
      <c r="N3" s="34"/>
      <c r="O3" s="1" t="s">
        <v>1</v>
      </c>
    </row>
    <row r="4" spans="1:15" ht="18.75" customHeight="1" x14ac:dyDescent="0.3">
      <c r="A4" s="162" t="s">
        <v>74</v>
      </c>
      <c r="B4" s="162" t="s">
        <v>75</v>
      </c>
      <c r="C4" s="162" t="s">
        <v>56</v>
      </c>
      <c r="D4" s="128" t="s">
        <v>59</v>
      </c>
      <c r="E4" s="165" t="s">
        <v>76</v>
      </c>
      <c r="F4" s="166" t="s">
        <v>77</v>
      </c>
      <c r="G4" s="162" t="s">
        <v>60</v>
      </c>
      <c r="H4" s="162" t="s">
        <v>61</v>
      </c>
      <c r="I4" s="162" t="s">
        <v>78</v>
      </c>
      <c r="J4" s="128" t="s">
        <v>79</v>
      </c>
      <c r="K4" s="164"/>
      <c r="L4" s="164"/>
      <c r="M4" s="164"/>
      <c r="N4" s="164"/>
      <c r="O4" s="129"/>
    </row>
    <row r="5" spans="1:15" ht="30" customHeight="1" x14ac:dyDescent="0.3">
      <c r="A5" s="163"/>
      <c r="B5" s="163"/>
      <c r="C5" s="163"/>
      <c r="D5" s="35" t="s">
        <v>58</v>
      </c>
      <c r="E5" s="36" t="s">
        <v>76</v>
      </c>
      <c r="F5" s="36" t="s">
        <v>77</v>
      </c>
      <c r="G5" s="163"/>
      <c r="H5" s="163"/>
      <c r="I5" s="163"/>
      <c r="J5" s="35" t="s">
        <v>58</v>
      </c>
      <c r="K5" s="37" t="s">
        <v>80</v>
      </c>
      <c r="L5" s="37" t="s">
        <v>81</v>
      </c>
      <c r="M5" s="37" t="s">
        <v>82</v>
      </c>
      <c r="N5" s="37" t="s">
        <v>83</v>
      </c>
      <c r="O5" s="37" t="s">
        <v>84</v>
      </c>
    </row>
    <row r="6" spans="1:15" ht="18.75" customHeight="1" x14ac:dyDescent="0.3">
      <c r="A6" s="38">
        <v>1</v>
      </c>
      <c r="B6" s="38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spans="1:15" ht="18.75" customHeight="1" x14ac:dyDescent="0.3">
      <c r="A7" s="5" t="s">
        <v>85</v>
      </c>
      <c r="B7" s="39" t="s">
        <v>86</v>
      </c>
      <c r="C7" s="6">
        <v>11641304.92</v>
      </c>
      <c r="D7" s="6">
        <v>11541304.92</v>
      </c>
      <c r="E7" s="6">
        <v>6461304.9199999999</v>
      </c>
      <c r="F7" s="6">
        <v>5080000</v>
      </c>
      <c r="G7" s="6"/>
      <c r="H7" s="6"/>
      <c r="I7" s="6"/>
      <c r="J7" s="6">
        <v>100000</v>
      </c>
      <c r="K7" s="6"/>
      <c r="L7" s="6"/>
      <c r="M7" s="6"/>
      <c r="N7" s="6"/>
      <c r="O7" s="6">
        <v>100000</v>
      </c>
    </row>
    <row r="8" spans="1:15" ht="18.75" customHeight="1" x14ac:dyDescent="0.3">
      <c r="A8" s="40" t="s">
        <v>87</v>
      </c>
      <c r="B8" s="41" t="s">
        <v>88</v>
      </c>
      <c r="C8" s="6">
        <v>15000</v>
      </c>
      <c r="D8" s="6">
        <v>15000</v>
      </c>
      <c r="E8" s="6">
        <v>15000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8.75" customHeight="1" x14ac:dyDescent="0.3">
      <c r="A9" s="42" t="s">
        <v>89</v>
      </c>
      <c r="B9" s="43" t="s">
        <v>90</v>
      </c>
      <c r="C9" s="6">
        <v>15000</v>
      </c>
      <c r="D9" s="6">
        <v>15000</v>
      </c>
      <c r="E9" s="6">
        <v>15000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8.75" customHeight="1" x14ac:dyDescent="0.3">
      <c r="A10" s="40" t="s">
        <v>91</v>
      </c>
      <c r="B10" s="41" t="s">
        <v>92</v>
      </c>
      <c r="C10" s="6">
        <v>11626304.92</v>
      </c>
      <c r="D10" s="6">
        <v>11526304.92</v>
      </c>
      <c r="E10" s="6">
        <v>6446304.9199999999</v>
      </c>
      <c r="F10" s="6">
        <v>5080000</v>
      </c>
      <c r="G10" s="6"/>
      <c r="H10" s="6"/>
      <c r="I10" s="6"/>
      <c r="J10" s="6">
        <v>100000</v>
      </c>
      <c r="K10" s="6"/>
      <c r="L10" s="6"/>
      <c r="M10" s="6"/>
      <c r="N10" s="6"/>
      <c r="O10" s="6">
        <v>100000</v>
      </c>
    </row>
    <row r="11" spans="1:15" ht="18.75" customHeight="1" x14ac:dyDescent="0.3">
      <c r="A11" s="42" t="s">
        <v>93</v>
      </c>
      <c r="B11" s="43" t="s">
        <v>90</v>
      </c>
      <c r="C11" s="6">
        <v>4922727.43</v>
      </c>
      <c r="D11" s="6">
        <v>4922727.43</v>
      </c>
      <c r="E11" s="6">
        <v>4922727.43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 x14ac:dyDescent="0.3">
      <c r="A12" s="42" t="s">
        <v>94</v>
      </c>
      <c r="B12" s="43" t="s">
        <v>95</v>
      </c>
      <c r="C12" s="6">
        <v>1523577.49</v>
      </c>
      <c r="D12" s="6">
        <v>1523577.49</v>
      </c>
      <c r="E12" s="6">
        <v>1523577.49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8.75" customHeight="1" x14ac:dyDescent="0.3">
      <c r="A13" s="42" t="s">
        <v>96</v>
      </c>
      <c r="B13" s="43" t="s">
        <v>92</v>
      </c>
      <c r="C13" s="6">
        <v>5180000</v>
      </c>
      <c r="D13" s="6">
        <v>5080000</v>
      </c>
      <c r="E13" s="6"/>
      <c r="F13" s="6">
        <v>5080000</v>
      </c>
      <c r="G13" s="6"/>
      <c r="H13" s="6"/>
      <c r="I13" s="6"/>
      <c r="J13" s="6">
        <v>100000</v>
      </c>
      <c r="K13" s="6"/>
      <c r="L13" s="6"/>
      <c r="M13" s="6"/>
      <c r="N13" s="6"/>
      <c r="O13" s="6">
        <v>100000</v>
      </c>
    </row>
    <row r="14" spans="1:15" ht="18.75" customHeight="1" x14ac:dyDescent="0.3">
      <c r="A14" s="5" t="s">
        <v>97</v>
      </c>
      <c r="B14" s="39" t="s">
        <v>98</v>
      </c>
      <c r="C14" s="6">
        <v>10000000</v>
      </c>
      <c r="D14" s="6">
        <v>10000000</v>
      </c>
      <c r="E14" s="6"/>
      <c r="F14" s="6">
        <v>10000000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ht="18.75" customHeight="1" x14ac:dyDescent="0.3">
      <c r="A15" s="40" t="s">
        <v>99</v>
      </c>
      <c r="B15" s="41" t="s">
        <v>100</v>
      </c>
      <c r="C15" s="6">
        <v>10000000</v>
      </c>
      <c r="D15" s="6">
        <v>10000000</v>
      </c>
      <c r="E15" s="6"/>
      <c r="F15" s="6">
        <v>10000000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ht="18.75" customHeight="1" x14ac:dyDescent="0.3">
      <c r="A16" s="42" t="s">
        <v>101</v>
      </c>
      <c r="B16" s="43" t="s">
        <v>100</v>
      </c>
      <c r="C16" s="6">
        <v>10000000</v>
      </c>
      <c r="D16" s="6">
        <v>10000000</v>
      </c>
      <c r="E16" s="6"/>
      <c r="F16" s="6">
        <v>10000000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ht="18.75" customHeight="1" x14ac:dyDescent="0.3">
      <c r="A17" s="5" t="s">
        <v>102</v>
      </c>
      <c r="B17" s="39" t="s">
        <v>103</v>
      </c>
      <c r="C17" s="6">
        <v>1847593.36</v>
      </c>
      <c r="D17" s="6">
        <v>1847593.36</v>
      </c>
      <c r="E17" s="6">
        <v>1847593.36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.75" customHeight="1" x14ac:dyDescent="0.3">
      <c r="A18" s="40" t="s">
        <v>104</v>
      </c>
      <c r="B18" s="41" t="s">
        <v>105</v>
      </c>
      <c r="C18" s="6">
        <v>1847593.36</v>
      </c>
      <c r="D18" s="6">
        <v>1847593.36</v>
      </c>
      <c r="E18" s="6">
        <v>1847593.36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8.75" customHeight="1" x14ac:dyDescent="0.3">
      <c r="A19" s="42" t="s">
        <v>106</v>
      </c>
      <c r="B19" s="43" t="s">
        <v>107</v>
      </c>
      <c r="C19" s="6">
        <v>1068118.32</v>
      </c>
      <c r="D19" s="6">
        <v>1068118.32</v>
      </c>
      <c r="E19" s="6">
        <v>1068118.32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8.75" customHeight="1" x14ac:dyDescent="0.3">
      <c r="A20" s="42" t="s">
        <v>108</v>
      </c>
      <c r="B20" s="43" t="s">
        <v>109</v>
      </c>
      <c r="C20" s="6">
        <v>779475.04</v>
      </c>
      <c r="D20" s="6">
        <v>779475.04</v>
      </c>
      <c r="E20" s="6">
        <v>779475.04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8.75" customHeight="1" x14ac:dyDescent="0.3">
      <c r="A21" s="5" t="s">
        <v>110</v>
      </c>
      <c r="B21" s="39" t="s">
        <v>111</v>
      </c>
      <c r="C21" s="6">
        <v>537559.06000000006</v>
      </c>
      <c r="D21" s="6">
        <v>537559.06000000006</v>
      </c>
      <c r="E21" s="6">
        <v>537559.06000000006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.75" customHeight="1" x14ac:dyDescent="0.3">
      <c r="A22" s="40" t="s">
        <v>112</v>
      </c>
      <c r="B22" s="41" t="s">
        <v>113</v>
      </c>
      <c r="C22" s="6">
        <v>537559.06000000006</v>
      </c>
      <c r="D22" s="6">
        <v>537559.06000000006</v>
      </c>
      <c r="E22" s="6">
        <v>537559.06000000006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.75" customHeight="1" x14ac:dyDescent="0.3">
      <c r="A23" s="42" t="s">
        <v>114</v>
      </c>
      <c r="B23" s="43" t="s">
        <v>115</v>
      </c>
      <c r="C23" s="6">
        <v>253336.95</v>
      </c>
      <c r="D23" s="6">
        <v>253336.95</v>
      </c>
      <c r="E23" s="6">
        <v>253336.95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.75" customHeight="1" x14ac:dyDescent="0.3">
      <c r="A24" s="42" t="s">
        <v>116</v>
      </c>
      <c r="B24" s="43" t="s">
        <v>117</v>
      </c>
      <c r="C24" s="6">
        <v>92555.1</v>
      </c>
      <c r="D24" s="6">
        <v>92555.1</v>
      </c>
      <c r="E24" s="6">
        <v>92555.1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.75" customHeight="1" x14ac:dyDescent="0.3">
      <c r="A25" s="42" t="s">
        <v>118</v>
      </c>
      <c r="B25" s="43" t="s">
        <v>119</v>
      </c>
      <c r="C25" s="6">
        <v>167931.57</v>
      </c>
      <c r="D25" s="6">
        <v>167931.57</v>
      </c>
      <c r="E25" s="6">
        <v>167931.57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.75" customHeight="1" x14ac:dyDescent="0.3">
      <c r="A26" s="42" t="s">
        <v>120</v>
      </c>
      <c r="B26" s="43" t="s">
        <v>121</v>
      </c>
      <c r="C26" s="6">
        <v>23735.439999999999</v>
      </c>
      <c r="D26" s="6">
        <v>23735.439999999999</v>
      </c>
      <c r="E26" s="6">
        <v>23735.439999999999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8.75" customHeight="1" x14ac:dyDescent="0.3">
      <c r="A27" s="5" t="s">
        <v>122</v>
      </c>
      <c r="B27" s="39" t="s">
        <v>123</v>
      </c>
      <c r="C27" s="6">
        <v>703939.44</v>
      </c>
      <c r="D27" s="6">
        <v>703939.44</v>
      </c>
      <c r="E27" s="6">
        <v>703939.44</v>
      </c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8.75" customHeight="1" x14ac:dyDescent="0.3">
      <c r="A28" s="40" t="s">
        <v>124</v>
      </c>
      <c r="B28" s="41" t="s">
        <v>125</v>
      </c>
      <c r="C28" s="6">
        <v>703939.44</v>
      </c>
      <c r="D28" s="6">
        <v>703939.44</v>
      </c>
      <c r="E28" s="6">
        <v>703939.44</v>
      </c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8.75" customHeight="1" x14ac:dyDescent="0.3">
      <c r="A29" s="42" t="s">
        <v>126</v>
      </c>
      <c r="B29" s="43" t="s">
        <v>127</v>
      </c>
      <c r="C29" s="6">
        <v>703939.44</v>
      </c>
      <c r="D29" s="6">
        <v>703939.44</v>
      </c>
      <c r="E29" s="6">
        <v>703939.44</v>
      </c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8.75" customHeight="1" x14ac:dyDescent="0.3">
      <c r="A30" s="160" t="s">
        <v>128</v>
      </c>
      <c r="B30" s="161" t="s">
        <v>128</v>
      </c>
      <c r="C30" s="6">
        <v>24730396.780000001</v>
      </c>
      <c r="D30" s="6">
        <v>24630396.780000001</v>
      </c>
      <c r="E30" s="6">
        <v>9550396.7799999993</v>
      </c>
      <c r="F30" s="6">
        <v>15080000</v>
      </c>
      <c r="G30" s="6"/>
      <c r="H30" s="6"/>
      <c r="I30" s="6"/>
      <c r="J30" s="6">
        <v>100000</v>
      </c>
      <c r="K30" s="6"/>
      <c r="L30" s="6"/>
      <c r="M30" s="6"/>
      <c r="N30" s="6"/>
      <c r="O30" s="6">
        <v>100000</v>
      </c>
    </row>
  </sheetData>
  <mergeCells count="11">
    <mergeCell ref="A2:O2"/>
    <mergeCell ref="A3:L3"/>
    <mergeCell ref="A30:B30"/>
    <mergeCell ref="A4:A5"/>
    <mergeCell ref="B4:B5"/>
    <mergeCell ref="C4:C5"/>
    <mergeCell ref="G4:G5"/>
    <mergeCell ref="I4:I5"/>
    <mergeCell ref="J4:O4"/>
    <mergeCell ref="H4:H5"/>
    <mergeCell ref="D4:F4"/>
  </mergeCells>
  <phoneticPr fontId="31" type="noConversion"/>
  <printOptions horizontalCentered="1"/>
  <pageMargins left="0.39" right="0.39" top="0.51" bottom="0.51" header="0.31" footer="0.31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6"/>
  <sheetViews>
    <sheetView showZeros="0" workbookViewId="0"/>
  </sheetViews>
  <sheetFormatPr defaultColWidth="9.140625" defaultRowHeight="14.25" customHeight="1" x14ac:dyDescent="0.3"/>
  <cols>
    <col min="1" max="1" width="39.28515625" customWidth="1"/>
    <col min="2" max="2" width="30.85546875" customWidth="1"/>
    <col min="3" max="3" width="35.85546875" customWidth="1"/>
    <col min="4" max="4" width="29.85546875" customWidth="1"/>
  </cols>
  <sheetData>
    <row r="1" spans="1:4" ht="15" customHeight="1" x14ac:dyDescent="0.3">
      <c r="A1" s="30"/>
      <c r="B1" s="30"/>
      <c r="C1" s="30"/>
      <c r="D1" s="1" t="s">
        <v>129</v>
      </c>
    </row>
    <row r="2" spans="1:4" ht="36" customHeight="1" x14ac:dyDescent="0.3">
      <c r="A2" s="154" t="str">
        <f>"2025"&amp;"年部门财政拨款收支预算总表"</f>
        <v>2025年部门财政拨款收支预算总表</v>
      </c>
      <c r="B2" s="167"/>
      <c r="C2" s="167"/>
      <c r="D2" s="167"/>
    </row>
    <row r="3" spans="1:4" ht="18.75" customHeight="1" x14ac:dyDescent="0.3">
      <c r="A3" s="168" t="str">
        <f>"单位名称："&amp;"全部"</f>
        <v>单位名称：全部</v>
      </c>
      <c r="B3" s="169"/>
      <c r="C3" s="44"/>
      <c r="D3" s="1" t="s">
        <v>1</v>
      </c>
    </row>
    <row r="4" spans="1:4" ht="18.75" customHeight="1" x14ac:dyDescent="0.3">
      <c r="A4" s="128" t="s">
        <v>2</v>
      </c>
      <c r="B4" s="129"/>
      <c r="C4" s="128" t="s">
        <v>3</v>
      </c>
      <c r="D4" s="129"/>
    </row>
    <row r="5" spans="1:4" ht="18.75" customHeight="1" x14ac:dyDescent="0.3">
      <c r="A5" s="130" t="s">
        <v>4</v>
      </c>
      <c r="B5" s="170" t="str">
        <f>"2025"&amp;"年预算数"</f>
        <v>2025年预算数</v>
      </c>
      <c r="C5" s="130" t="s">
        <v>130</v>
      </c>
      <c r="D5" s="170" t="str">
        <f>"2025"&amp;"年预算数"</f>
        <v>2025年预算数</v>
      </c>
    </row>
    <row r="6" spans="1:4" ht="18.75" customHeight="1" x14ac:dyDescent="0.3">
      <c r="A6" s="131"/>
      <c r="B6" s="163"/>
      <c r="C6" s="131"/>
      <c r="D6" s="163"/>
    </row>
    <row r="7" spans="1:4" ht="18.75" customHeight="1" x14ac:dyDescent="0.3">
      <c r="A7" s="39" t="s">
        <v>131</v>
      </c>
      <c r="B7" s="6">
        <v>24630396.780000001</v>
      </c>
      <c r="C7" s="45" t="s">
        <v>132</v>
      </c>
      <c r="D7" s="6">
        <v>24630396.780000001</v>
      </c>
    </row>
    <row r="8" spans="1:4" ht="18.75" customHeight="1" x14ac:dyDescent="0.3">
      <c r="A8" s="46" t="s">
        <v>133</v>
      </c>
      <c r="B8" s="6">
        <v>24630396.780000001</v>
      </c>
      <c r="C8" s="45" t="s">
        <v>134</v>
      </c>
      <c r="D8" s="6">
        <v>11541304.92</v>
      </c>
    </row>
    <row r="9" spans="1:4" ht="18.75" customHeight="1" x14ac:dyDescent="0.3">
      <c r="A9" s="46" t="s">
        <v>135</v>
      </c>
      <c r="B9" s="6"/>
      <c r="C9" s="45" t="s">
        <v>136</v>
      </c>
      <c r="D9" s="6"/>
    </row>
    <row r="10" spans="1:4" ht="18.75" customHeight="1" x14ac:dyDescent="0.3">
      <c r="A10" s="46" t="s">
        <v>137</v>
      </c>
      <c r="B10" s="6"/>
      <c r="C10" s="45" t="s">
        <v>138</v>
      </c>
      <c r="D10" s="6"/>
    </row>
    <row r="11" spans="1:4" ht="18.75" customHeight="1" x14ac:dyDescent="0.3">
      <c r="A11" s="47" t="s">
        <v>139</v>
      </c>
      <c r="B11" s="6"/>
      <c r="C11" s="8" t="s">
        <v>140</v>
      </c>
      <c r="D11" s="6">
        <v>10000000</v>
      </c>
    </row>
    <row r="12" spans="1:4" ht="18.75" customHeight="1" x14ac:dyDescent="0.3">
      <c r="A12" s="48" t="s">
        <v>133</v>
      </c>
      <c r="B12" s="6"/>
      <c r="C12" s="10" t="s">
        <v>141</v>
      </c>
      <c r="D12" s="6"/>
    </row>
    <row r="13" spans="1:4" ht="18.75" customHeight="1" x14ac:dyDescent="0.3">
      <c r="A13" s="48" t="s">
        <v>135</v>
      </c>
      <c r="B13" s="6"/>
      <c r="C13" s="10" t="s">
        <v>142</v>
      </c>
      <c r="D13" s="6"/>
    </row>
    <row r="14" spans="1:4" ht="18.75" customHeight="1" x14ac:dyDescent="0.3">
      <c r="A14" s="48" t="s">
        <v>137</v>
      </c>
      <c r="B14" s="6"/>
      <c r="C14" s="10" t="s">
        <v>143</v>
      </c>
      <c r="D14" s="6"/>
    </row>
    <row r="15" spans="1:4" ht="18.75" customHeight="1" x14ac:dyDescent="0.3">
      <c r="A15" s="48" t="s">
        <v>26</v>
      </c>
      <c r="B15" s="6"/>
      <c r="C15" s="10" t="s">
        <v>144</v>
      </c>
      <c r="D15" s="6">
        <v>1847593.36</v>
      </c>
    </row>
    <row r="16" spans="1:4" ht="18.75" customHeight="1" x14ac:dyDescent="0.3">
      <c r="A16" s="48" t="s">
        <v>26</v>
      </c>
      <c r="B16" s="6" t="s">
        <v>26</v>
      </c>
      <c r="C16" s="10" t="s">
        <v>145</v>
      </c>
      <c r="D16" s="6">
        <v>537559.06000000006</v>
      </c>
    </row>
    <row r="17" spans="1:4" ht="18.75" customHeight="1" x14ac:dyDescent="0.3">
      <c r="A17" s="9" t="s">
        <v>26</v>
      </c>
      <c r="B17" s="6" t="s">
        <v>26</v>
      </c>
      <c r="C17" s="10" t="s">
        <v>146</v>
      </c>
      <c r="D17" s="6"/>
    </row>
    <row r="18" spans="1:4" ht="18.75" customHeight="1" x14ac:dyDescent="0.3">
      <c r="A18" s="9" t="s">
        <v>26</v>
      </c>
      <c r="B18" s="6" t="s">
        <v>26</v>
      </c>
      <c r="C18" s="10" t="s">
        <v>147</v>
      </c>
      <c r="D18" s="6"/>
    </row>
    <row r="19" spans="1:4" ht="18.75" customHeight="1" x14ac:dyDescent="0.3">
      <c r="A19" s="11" t="s">
        <v>26</v>
      </c>
      <c r="B19" s="6" t="s">
        <v>26</v>
      </c>
      <c r="C19" s="10" t="s">
        <v>148</v>
      </c>
      <c r="D19" s="6"/>
    </row>
    <row r="20" spans="1:4" ht="18.75" customHeight="1" x14ac:dyDescent="0.3">
      <c r="A20" s="11" t="s">
        <v>26</v>
      </c>
      <c r="B20" s="6" t="s">
        <v>26</v>
      </c>
      <c r="C20" s="10" t="s">
        <v>149</v>
      </c>
      <c r="D20" s="6"/>
    </row>
    <row r="21" spans="1:4" ht="18.75" customHeight="1" x14ac:dyDescent="0.3">
      <c r="A21" s="11" t="s">
        <v>26</v>
      </c>
      <c r="B21" s="6" t="s">
        <v>26</v>
      </c>
      <c r="C21" s="10" t="s">
        <v>150</v>
      </c>
      <c r="D21" s="6"/>
    </row>
    <row r="22" spans="1:4" ht="18.75" customHeight="1" x14ac:dyDescent="0.3">
      <c r="A22" s="11" t="s">
        <v>26</v>
      </c>
      <c r="B22" s="6" t="s">
        <v>26</v>
      </c>
      <c r="C22" s="10" t="s">
        <v>151</v>
      </c>
      <c r="D22" s="6"/>
    </row>
    <row r="23" spans="1:4" ht="18.75" customHeight="1" x14ac:dyDescent="0.3">
      <c r="A23" s="11" t="s">
        <v>26</v>
      </c>
      <c r="B23" s="6" t="s">
        <v>26</v>
      </c>
      <c r="C23" s="10" t="s">
        <v>152</v>
      </c>
      <c r="D23" s="6"/>
    </row>
    <row r="24" spans="1:4" ht="18.75" customHeight="1" x14ac:dyDescent="0.3">
      <c r="A24" s="11" t="s">
        <v>26</v>
      </c>
      <c r="B24" s="6" t="s">
        <v>26</v>
      </c>
      <c r="C24" s="10" t="s">
        <v>153</v>
      </c>
      <c r="D24" s="6"/>
    </row>
    <row r="25" spans="1:4" ht="18.75" customHeight="1" x14ac:dyDescent="0.3">
      <c r="A25" s="11" t="s">
        <v>26</v>
      </c>
      <c r="B25" s="6" t="s">
        <v>26</v>
      </c>
      <c r="C25" s="10" t="s">
        <v>154</v>
      </c>
      <c r="D25" s="6"/>
    </row>
    <row r="26" spans="1:4" ht="18.75" customHeight="1" x14ac:dyDescent="0.3">
      <c r="A26" s="11" t="s">
        <v>26</v>
      </c>
      <c r="B26" s="6" t="s">
        <v>26</v>
      </c>
      <c r="C26" s="10" t="s">
        <v>155</v>
      </c>
      <c r="D26" s="6">
        <v>703939.44</v>
      </c>
    </row>
    <row r="27" spans="1:4" ht="18.75" customHeight="1" x14ac:dyDescent="0.3">
      <c r="A27" s="11" t="s">
        <v>26</v>
      </c>
      <c r="B27" s="6" t="s">
        <v>26</v>
      </c>
      <c r="C27" s="10" t="s">
        <v>156</v>
      </c>
      <c r="D27" s="6"/>
    </row>
    <row r="28" spans="1:4" ht="18.75" customHeight="1" x14ac:dyDescent="0.3">
      <c r="A28" s="11" t="s">
        <v>26</v>
      </c>
      <c r="B28" s="6" t="s">
        <v>26</v>
      </c>
      <c r="C28" s="10" t="s">
        <v>157</v>
      </c>
      <c r="D28" s="6"/>
    </row>
    <row r="29" spans="1:4" ht="18.75" customHeight="1" x14ac:dyDescent="0.3">
      <c r="A29" s="11" t="s">
        <v>26</v>
      </c>
      <c r="B29" s="6" t="s">
        <v>26</v>
      </c>
      <c r="C29" s="10" t="s">
        <v>158</v>
      </c>
      <c r="D29" s="6"/>
    </row>
    <row r="30" spans="1:4" ht="18.75" customHeight="1" x14ac:dyDescent="0.3">
      <c r="A30" s="11" t="s">
        <v>26</v>
      </c>
      <c r="B30" s="6" t="s">
        <v>26</v>
      </c>
      <c r="C30" s="10" t="s">
        <v>159</v>
      </c>
      <c r="D30" s="6"/>
    </row>
    <row r="31" spans="1:4" ht="18.75" customHeight="1" x14ac:dyDescent="0.3">
      <c r="A31" s="12" t="s">
        <v>26</v>
      </c>
      <c r="B31" s="6" t="s">
        <v>26</v>
      </c>
      <c r="C31" s="10" t="s">
        <v>160</v>
      </c>
      <c r="D31" s="6"/>
    </row>
    <row r="32" spans="1:4" ht="18.75" customHeight="1" x14ac:dyDescent="0.3">
      <c r="A32" s="12" t="s">
        <v>26</v>
      </c>
      <c r="B32" s="6" t="s">
        <v>26</v>
      </c>
      <c r="C32" s="10" t="s">
        <v>161</v>
      </c>
      <c r="D32" s="6"/>
    </row>
    <row r="33" spans="1:4" ht="18.75" customHeight="1" x14ac:dyDescent="0.3">
      <c r="A33" s="12" t="s">
        <v>26</v>
      </c>
      <c r="B33" s="6" t="s">
        <v>26</v>
      </c>
      <c r="C33" s="10" t="s">
        <v>162</v>
      </c>
      <c r="D33" s="6"/>
    </row>
    <row r="34" spans="1:4" ht="18.75" customHeight="1" x14ac:dyDescent="0.3">
      <c r="A34" s="12"/>
      <c r="B34" s="6"/>
      <c r="C34" s="10" t="s">
        <v>163</v>
      </c>
      <c r="D34" s="6"/>
    </row>
    <row r="35" spans="1:4" ht="18.75" customHeight="1" x14ac:dyDescent="0.3">
      <c r="A35" s="12" t="s">
        <v>26</v>
      </c>
      <c r="B35" s="6" t="s">
        <v>26</v>
      </c>
      <c r="C35" s="10" t="s">
        <v>164</v>
      </c>
      <c r="D35" s="6"/>
    </row>
    <row r="36" spans="1:4" ht="18.75" customHeight="1" x14ac:dyDescent="0.3">
      <c r="A36" s="49" t="s">
        <v>165</v>
      </c>
      <c r="B36" s="15">
        <v>24630396.780000001</v>
      </c>
      <c r="C36" s="50" t="s">
        <v>52</v>
      </c>
      <c r="D36" s="15">
        <v>24630396.780000001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rintOptions horizontalCentered="1"/>
  <pageMargins left="0.39" right="0.39" top="0.51" bottom="0.51" header="0.31" footer="0.31"/>
  <pageSetup paperSize="9" scale="7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0"/>
  <sheetViews>
    <sheetView showZeros="0" workbookViewId="0"/>
  </sheetViews>
  <sheetFormatPr defaultColWidth="9.140625" defaultRowHeight="14.25" customHeight="1" x14ac:dyDescent="0.3"/>
  <cols>
    <col min="1" max="1" width="20.140625" customWidth="1"/>
    <col min="2" max="2" width="44" customWidth="1"/>
    <col min="3" max="3" width="24.28515625" customWidth="1"/>
    <col min="4" max="4" width="20.42578125" customWidth="1"/>
    <col min="5" max="7" width="24.28515625" customWidth="1"/>
  </cols>
  <sheetData>
    <row r="1" spans="1:7" ht="15" customHeight="1" x14ac:dyDescent="0.3">
      <c r="D1" s="51"/>
      <c r="F1" s="52"/>
      <c r="G1" s="1" t="s">
        <v>166</v>
      </c>
    </row>
    <row r="2" spans="1:7" ht="39" customHeight="1" x14ac:dyDescent="0.3">
      <c r="A2" s="154" t="str">
        <f>"2025"&amp;"年一般公共预算支出预算表（按功能科目分类）"</f>
        <v>2025年一般公共预算支出预算表（按功能科目分类）</v>
      </c>
      <c r="B2" s="171"/>
      <c r="C2" s="171"/>
      <c r="D2" s="171"/>
      <c r="E2" s="171"/>
      <c r="F2" s="171"/>
      <c r="G2" s="171"/>
    </row>
    <row r="3" spans="1:7" ht="18" customHeight="1" x14ac:dyDescent="0.15">
      <c r="A3" s="174" t="str">
        <f>"单位名称："&amp;"全部"</f>
        <v>单位名称：全部</v>
      </c>
      <c r="B3" s="175"/>
      <c r="C3" s="159"/>
      <c r="D3" s="159"/>
      <c r="E3" s="159"/>
      <c r="F3" s="54"/>
      <c r="G3" s="1" t="s">
        <v>1</v>
      </c>
    </row>
    <row r="4" spans="1:7" ht="20.25" customHeight="1" x14ac:dyDescent="0.3">
      <c r="A4" s="172" t="s">
        <v>167</v>
      </c>
      <c r="B4" s="173"/>
      <c r="C4" s="181" t="s">
        <v>56</v>
      </c>
      <c r="D4" s="180" t="s">
        <v>76</v>
      </c>
      <c r="E4" s="164"/>
      <c r="F4" s="129"/>
      <c r="G4" s="178" t="s">
        <v>77</v>
      </c>
    </row>
    <row r="5" spans="1:7" ht="20.25" customHeight="1" x14ac:dyDescent="0.3">
      <c r="A5" s="55" t="s">
        <v>74</v>
      </c>
      <c r="B5" s="55" t="s">
        <v>75</v>
      </c>
      <c r="C5" s="131"/>
      <c r="D5" s="35" t="s">
        <v>58</v>
      </c>
      <c r="E5" s="35" t="s">
        <v>168</v>
      </c>
      <c r="F5" s="35" t="s">
        <v>169</v>
      </c>
      <c r="G5" s="179"/>
    </row>
    <row r="6" spans="1:7" ht="19.5" customHeight="1" x14ac:dyDescent="0.3">
      <c r="A6" s="55" t="s">
        <v>170</v>
      </c>
      <c r="B6" s="55" t="s">
        <v>171</v>
      </c>
      <c r="C6" s="55" t="s">
        <v>172</v>
      </c>
      <c r="D6" s="35">
        <v>4</v>
      </c>
      <c r="E6" s="57" t="s">
        <v>173</v>
      </c>
      <c r="F6" s="57" t="s">
        <v>174</v>
      </c>
      <c r="G6" s="55" t="s">
        <v>175</v>
      </c>
    </row>
    <row r="7" spans="1:7" ht="18" customHeight="1" x14ac:dyDescent="0.3">
      <c r="A7" s="58" t="s">
        <v>85</v>
      </c>
      <c r="B7" s="58" t="s">
        <v>86</v>
      </c>
      <c r="C7" s="6">
        <v>11541304.92</v>
      </c>
      <c r="D7" s="6">
        <v>6461304.9199999999</v>
      </c>
      <c r="E7" s="6">
        <v>5772424.2199999997</v>
      </c>
      <c r="F7" s="6">
        <v>688880.7</v>
      </c>
      <c r="G7" s="6">
        <v>5080000</v>
      </c>
    </row>
    <row r="8" spans="1:7" ht="18" customHeight="1" x14ac:dyDescent="0.3">
      <c r="A8" s="59" t="s">
        <v>87</v>
      </c>
      <c r="B8" s="59" t="s">
        <v>88</v>
      </c>
      <c r="C8" s="6">
        <v>15000</v>
      </c>
      <c r="D8" s="6">
        <v>15000</v>
      </c>
      <c r="E8" s="6"/>
      <c r="F8" s="6">
        <v>15000</v>
      </c>
      <c r="G8" s="6"/>
    </row>
    <row r="9" spans="1:7" ht="18" customHeight="1" x14ac:dyDescent="0.3">
      <c r="A9" s="60" t="s">
        <v>89</v>
      </c>
      <c r="B9" s="60" t="s">
        <v>90</v>
      </c>
      <c r="C9" s="6">
        <v>15000</v>
      </c>
      <c r="D9" s="6">
        <v>15000</v>
      </c>
      <c r="E9" s="6"/>
      <c r="F9" s="6">
        <v>15000</v>
      </c>
      <c r="G9" s="6"/>
    </row>
    <row r="10" spans="1:7" ht="18" customHeight="1" x14ac:dyDescent="0.3">
      <c r="A10" s="59" t="s">
        <v>91</v>
      </c>
      <c r="B10" s="59" t="s">
        <v>92</v>
      </c>
      <c r="C10" s="6">
        <v>11526304.92</v>
      </c>
      <c r="D10" s="6">
        <v>6446304.9199999999</v>
      </c>
      <c r="E10" s="6">
        <v>5772424.2199999997</v>
      </c>
      <c r="F10" s="6">
        <v>673880.7</v>
      </c>
      <c r="G10" s="6">
        <v>5080000</v>
      </c>
    </row>
    <row r="11" spans="1:7" ht="18" customHeight="1" x14ac:dyDescent="0.3">
      <c r="A11" s="60" t="s">
        <v>93</v>
      </c>
      <c r="B11" s="60" t="s">
        <v>90</v>
      </c>
      <c r="C11" s="6">
        <v>4922727.43</v>
      </c>
      <c r="D11" s="6">
        <v>4922727.43</v>
      </c>
      <c r="E11" s="6">
        <v>4354523.07</v>
      </c>
      <c r="F11" s="6">
        <v>568204.36</v>
      </c>
      <c r="G11" s="6"/>
    </row>
    <row r="12" spans="1:7" ht="18" customHeight="1" x14ac:dyDescent="0.3">
      <c r="A12" s="60" t="s">
        <v>94</v>
      </c>
      <c r="B12" s="60" t="s">
        <v>95</v>
      </c>
      <c r="C12" s="6">
        <v>1523577.49</v>
      </c>
      <c r="D12" s="6">
        <v>1523577.49</v>
      </c>
      <c r="E12" s="6">
        <v>1417901.15</v>
      </c>
      <c r="F12" s="6">
        <v>105676.34</v>
      </c>
      <c r="G12" s="6"/>
    </row>
    <row r="13" spans="1:7" ht="18" customHeight="1" x14ac:dyDescent="0.3">
      <c r="A13" s="60" t="s">
        <v>96</v>
      </c>
      <c r="B13" s="60" t="s">
        <v>92</v>
      </c>
      <c r="C13" s="6">
        <v>5080000</v>
      </c>
      <c r="D13" s="6"/>
      <c r="E13" s="6"/>
      <c r="F13" s="6"/>
      <c r="G13" s="6">
        <v>5080000</v>
      </c>
    </row>
    <row r="14" spans="1:7" ht="18" customHeight="1" x14ac:dyDescent="0.3">
      <c r="A14" s="58" t="s">
        <v>97</v>
      </c>
      <c r="B14" s="58" t="s">
        <v>98</v>
      </c>
      <c r="C14" s="6">
        <v>10000000</v>
      </c>
      <c r="D14" s="6"/>
      <c r="E14" s="6"/>
      <c r="F14" s="6"/>
      <c r="G14" s="6">
        <v>10000000</v>
      </c>
    </row>
    <row r="15" spans="1:7" ht="18" customHeight="1" x14ac:dyDescent="0.3">
      <c r="A15" s="59" t="s">
        <v>99</v>
      </c>
      <c r="B15" s="59" t="s">
        <v>100</v>
      </c>
      <c r="C15" s="6">
        <v>10000000</v>
      </c>
      <c r="D15" s="6"/>
      <c r="E15" s="6"/>
      <c r="F15" s="6"/>
      <c r="G15" s="6">
        <v>10000000</v>
      </c>
    </row>
    <row r="16" spans="1:7" ht="18" customHeight="1" x14ac:dyDescent="0.3">
      <c r="A16" s="60" t="s">
        <v>101</v>
      </c>
      <c r="B16" s="60" t="s">
        <v>100</v>
      </c>
      <c r="C16" s="6">
        <v>10000000</v>
      </c>
      <c r="D16" s="6"/>
      <c r="E16" s="6"/>
      <c r="F16" s="6"/>
      <c r="G16" s="6">
        <v>10000000</v>
      </c>
    </row>
    <row r="17" spans="1:7" ht="18" customHeight="1" x14ac:dyDescent="0.3">
      <c r="A17" s="58" t="s">
        <v>102</v>
      </c>
      <c r="B17" s="58" t="s">
        <v>103</v>
      </c>
      <c r="C17" s="6">
        <v>1847593.36</v>
      </c>
      <c r="D17" s="6">
        <v>1847593.36</v>
      </c>
      <c r="E17" s="6">
        <v>1840993.36</v>
      </c>
      <c r="F17" s="6">
        <v>6600</v>
      </c>
      <c r="G17" s="6"/>
    </row>
    <row r="18" spans="1:7" ht="18" customHeight="1" x14ac:dyDescent="0.3">
      <c r="A18" s="59" t="s">
        <v>104</v>
      </c>
      <c r="B18" s="59" t="s">
        <v>105</v>
      </c>
      <c r="C18" s="6">
        <v>1847593.36</v>
      </c>
      <c r="D18" s="6">
        <v>1847593.36</v>
      </c>
      <c r="E18" s="6">
        <v>1840993.36</v>
      </c>
      <c r="F18" s="6">
        <v>6600</v>
      </c>
      <c r="G18" s="6"/>
    </row>
    <row r="19" spans="1:7" ht="18" customHeight="1" x14ac:dyDescent="0.3">
      <c r="A19" s="60" t="s">
        <v>106</v>
      </c>
      <c r="B19" s="60" t="s">
        <v>107</v>
      </c>
      <c r="C19" s="6">
        <v>1068118.32</v>
      </c>
      <c r="D19" s="6">
        <v>1068118.32</v>
      </c>
      <c r="E19" s="6">
        <v>1061518.32</v>
      </c>
      <c r="F19" s="6">
        <v>6600</v>
      </c>
      <c r="G19" s="6"/>
    </row>
    <row r="20" spans="1:7" ht="18" customHeight="1" x14ac:dyDescent="0.3">
      <c r="A20" s="60" t="s">
        <v>108</v>
      </c>
      <c r="B20" s="60" t="s">
        <v>109</v>
      </c>
      <c r="C20" s="6">
        <v>779475.04</v>
      </c>
      <c r="D20" s="6">
        <v>779475.04</v>
      </c>
      <c r="E20" s="6">
        <v>779475.04</v>
      </c>
      <c r="F20" s="6"/>
      <c r="G20" s="6"/>
    </row>
    <row r="21" spans="1:7" ht="18" customHeight="1" x14ac:dyDescent="0.3">
      <c r="A21" s="58" t="s">
        <v>110</v>
      </c>
      <c r="B21" s="58" t="s">
        <v>111</v>
      </c>
      <c r="C21" s="6">
        <v>537559.06000000006</v>
      </c>
      <c r="D21" s="6">
        <v>537559.06000000006</v>
      </c>
      <c r="E21" s="6">
        <v>537559.06000000006</v>
      </c>
      <c r="F21" s="6"/>
      <c r="G21" s="6"/>
    </row>
    <row r="22" spans="1:7" ht="18" customHeight="1" x14ac:dyDescent="0.3">
      <c r="A22" s="59" t="s">
        <v>112</v>
      </c>
      <c r="B22" s="59" t="s">
        <v>113</v>
      </c>
      <c r="C22" s="6">
        <v>537559.06000000006</v>
      </c>
      <c r="D22" s="6">
        <v>537559.06000000006</v>
      </c>
      <c r="E22" s="6">
        <v>537559.06000000006</v>
      </c>
      <c r="F22" s="6"/>
      <c r="G22" s="6"/>
    </row>
    <row r="23" spans="1:7" ht="18" customHeight="1" x14ac:dyDescent="0.3">
      <c r="A23" s="60" t="s">
        <v>114</v>
      </c>
      <c r="B23" s="60" t="s">
        <v>115</v>
      </c>
      <c r="C23" s="6">
        <v>253336.95</v>
      </c>
      <c r="D23" s="6">
        <v>253336.95</v>
      </c>
      <c r="E23" s="6">
        <v>253336.95</v>
      </c>
      <c r="F23" s="6"/>
      <c r="G23" s="6"/>
    </row>
    <row r="24" spans="1:7" ht="18" customHeight="1" x14ac:dyDescent="0.3">
      <c r="A24" s="60" t="s">
        <v>116</v>
      </c>
      <c r="B24" s="60" t="s">
        <v>117</v>
      </c>
      <c r="C24" s="6">
        <v>92555.1</v>
      </c>
      <c r="D24" s="6">
        <v>92555.1</v>
      </c>
      <c r="E24" s="6">
        <v>92555.1</v>
      </c>
      <c r="F24" s="6"/>
      <c r="G24" s="6"/>
    </row>
    <row r="25" spans="1:7" ht="18" customHeight="1" x14ac:dyDescent="0.3">
      <c r="A25" s="60" t="s">
        <v>118</v>
      </c>
      <c r="B25" s="60" t="s">
        <v>119</v>
      </c>
      <c r="C25" s="6">
        <v>167931.57</v>
      </c>
      <c r="D25" s="6">
        <v>167931.57</v>
      </c>
      <c r="E25" s="6">
        <v>167931.57</v>
      </c>
      <c r="F25" s="6"/>
      <c r="G25" s="6"/>
    </row>
    <row r="26" spans="1:7" ht="18" customHeight="1" x14ac:dyDescent="0.3">
      <c r="A26" s="60" t="s">
        <v>120</v>
      </c>
      <c r="B26" s="60" t="s">
        <v>121</v>
      </c>
      <c r="C26" s="6">
        <v>23735.439999999999</v>
      </c>
      <c r="D26" s="6">
        <v>23735.439999999999</v>
      </c>
      <c r="E26" s="6">
        <v>23735.439999999999</v>
      </c>
      <c r="F26" s="6"/>
      <c r="G26" s="6"/>
    </row>
    <row r="27" spans="1:7" ht="18" customHeight="1" x14ac:dyDescent="0.3">
      <c r="A27" s="58" t="s">
        <v>122</v>
      </c>
      <c r="B27" s="58" t="s">
        <v>123</v>
      </c>
      <c r="C27" s="6">
        <v>703939.44</v>
      </c>
      <c r="D27" s="6">
        <v>703939.44</v>
      </c>
      <c r="E27" s="6">
        <v>703939.44</v>
      </c>
      <c r="F27" s="6"/>
      <c r="G27" s="6"/>
    </row>
    <row r="28" spans="1:7" ht="18" customHeight="1" x14ac:dyDescent="0.3">
      <c r="A28" s="59" t="s">
        <v>124</v>
      </c>
      <c r="B28" s="59" t="s">
        <v>125</v>
      </c>
      <c r="C28" s="6">
        <v>703939.44</v>
      </c>
      <c r="D28" s="6">
        <v>703939.44</v>
      </c>
      <c r="E28" s="6">
        <v>703939.44</v>
      </c>
      <c r="F28" s="6"/>
      <c r="G28" s="6"/>
    </row>
    <row r="29" spans="1:7" ht="18" customHeight="1" x14ac:dyDescent="0.3">
      <c r="A29" s="60" t="s">
        <v>126</v>
      </c>
      <c r="B29" s="60" t="s">
        <v>127</v>
      </c>
      <c r="C29" s="6">
        <v>703939.44</v>
      </c>
      <c r="D29" s="6">
        <v>703939.44</v>
      </c>
      <c r="E29" s="6">
        <v>703939.44</v>
      </c>
      <c r="F29" s="6"/>
      <c r="G29" s="6"/>
    </row>
    <row r="30" spans="1:7" ht="18" customHeight="1" x14ac:dyDescent="0.3">
      <c r="A30" s="176" t="s">
        <v>128</v>
      </c>
      <c r="B30" s="177" t="s">
        <v>128</v>
      </c>
      <c r="C30" s="6">
        <v>24630396.780000001</v>
      </c>
      <c r="D30" s="6">
        <v>9550396.7799999993</v>
      </c>
      <c r="E30" s="6">
        <v>8854916.0800000001</v>
      </c>
      <c r="F30" s="6">
        <v>695480.7</v>
      </c>
      <c r="G30" s="6">
        <v>15080000</v>
      </c>
    </row>
  </sheetData>
  <mergeCells count="7">
    <mergeCell ref="A2:G2"/>
    <mergeCell ref="A4:B4"/>
    <mergeCell ref="A3:E3"/>
    <mergeCell ref="A30:B30"/>
    <mergeCell ref="G4:G5"/>
    <mergeCell ref="D4:F4"/>
    <mergeCell ref="C4:C5"/>
  </mergeCells>
  <phoneticPr fontId="31" type="noConversion"/>
  <printOptions horizontalCentered="1"/>
  <pageMargins left="0.39" right="0.39" top="0.57999999999999996" bottom="0.57999999999999996" header="0.5" footer="0.5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1"/>
  <sheetViews>
    <sheetView showZeros="0" workbookViewId="0"/>
  </sheetViews>
  <sheetFormatPr defaultColWidth="9.140625" defaultRowHeight="14.25" customHeight="1" x14ac:dyDescent="0.3"/>
  <cols>
    <col min="1" max="1" width="23.5703125" customWidth="1"/>
    <col min="2" max="7" width="22.85546875" customWidth="1"/>
  </cols>
  <sheetData>
    <row r="1" spans="1:7" ht="15" customHeight="1" x14ac:dyDescent="0.15">
      <c r="A1" s="61"/>
      <c r="B1" s="62"/>
      <c r="C1" s="63"/>
      <c r="D1" s="32"/>
      <c r="G1" s="64" t="s">
        <v>176</v>
      </c>
    </row>
    <row r="2" spans="1:7" ht="39" customHeight="1" x14ac:dyDescent="0.3">
      <c r="A2" s="182" t="str">
        <f>"2025"&amp;"年“三公”经费支出预算表"</f>
        <v>2025年“三公”经费支出预算表</v>
      </c>
      <c r="B2" s="183"/>
      <c r="C2" s="183"/>
      <c r="D2" s="183"/>
      <c r="E2" s="183"/>
      <c r="F2" s="183"/>
      <c r="G2" s="183"/>
    </row>
    <row r="3" spans="1:7" ht="18.75" customHeight="1" x14ac:dyDescent="0.15">
      <c r="A3" s="126" t="str">
        <f>"单位名称："&amp;"全部"</f>
        <v>单位名称：全部</v>
      </c>
      <c r="B3" s="184"/>
      <c r="C3" s="185"/>
      <c r="D3" s="158"/>
      <c r="E3" s="33"/>
      <c r="G3" s="64" t="s">
        <v>177</v>
      </c>
    </row>
    <row r="4" spans="1:7" ht="18.75" customHeight="1" x14ac:dyDescent="0.3">
      <c r="A4" s="162" t="s">
        <v>178</v>
      </c>
      <c r="B4" s="162" t="s">
        <v>179</v>
      </c>
      <c r="C4" s="130" t="s">
        <v>180</v>
      </c>
      <c r="D4" s="128" t="s">
        <v>181</v>
      </c>
      <c r="E4" s="164"/>
      <c r="F4" s="129"/>
      <c r="G4" s="130" t="s">
        <v>182</v>
      </c>
    </row>
    <row r="5" spans="1:7" ht="18.75" customHeight="1" x14ac:dyDescent="0.3">
      <c r="A5" s="187"/>
      <c r="B5" s="186"/>
      <c r="C5" s="131"/>
      <c r="D5" s="35" t="s">
        <v>58</v>
      </c>
      <c r="E5" s="35" t="s">
        <v>183</v>
      </c>
      <c r="F5" s="35" t="s">
        <v>184</v>
      </c>
      <c r="G5" s="131"/>
    </row>
    <row r="6" spans="1:7" ht="18.75" customHeight="1" x14ac:dyDescent="0.3">
      <c r="A6" s="188">
        <v>1</v>
      </c>
      <c r="B6" s="65">
        <v>1</v>
      </c>
      <c r="C6" s="66">
        <v>2</v>
      </c>
      <c r="D6" s="67">
        <v>3</v>
      </c>
      <c r="E6" s="67">
        <v>4</v>
      </c>
      <c r="F6" s="67">
        <v>5</v>
      </c>
      <c r="G6" s="66">
        <v>6</v>
      </c>
    </row>
    <row r="7" spans="1:7" ht="18.75" customHeight="1" x14ac:dyDescent="0.3">
      <c r="A7" s="68" t="s">
        <v>56</v>
      </c>
      <c r="B7" s="69">
        <v>145000</v>
      </c>
      <c r="C7" s="69"/>
      <c r="D7" s="69">
        <v>105000</v>
      </c>
      <c r="E7" s="69"/>
      <c r="F7" s="69">
        <v>105000</v>
      </c>
      <c r="G7" s="69">
        <v>40000</v>
      </c>
    </row>
    <row r="8" spans="1:7" ht="18.75" customHeight="1" x14ac:dyDescent="0.3">
      <c r="A8" s="70" t="s">
        <v>185</v>
      </c>
      <c r="B8" s="69"/>
      <c r="C8" s="69"/>
      <c r="D8" s="69"/>
      <c r="E8" s="69"/>
      <c r="F8" s="69"/>
      <c r="G8" s="69"/>
    </row>
    <row r="9" spans="1:7" ht="18.75" customHeight="1" x14ac:dyDescent="0.3">
      <c r="A9" s="70" t="s">
        <v>186</v>
      </c>
      <c r="B9" s="69">
        <v>145000</v>
      </c>
      <c r="C9" s="69"/>
      <c r="D9" s="69">
        <v>105000</v>
      </c>
      <c r="E9" s="69"/>
      <c r="F9" s="69">
        <v>105000</v>
      </c>
      <c r="G9" s="69">
        <v>40000</v>
      </c>
    </row>
    <row r="10" spans="1:7" ht="18.75" customHeight="1" x14ac:dyDescent="0.3">
      <c r="A10" s="70" t="s">
        <v>187</v>
      </c>
      <c r="B10" s="69"/>
      <c r="C10" s="69"/>
      <c r="D10" s="69"/>
      <c r="E10" s="69"/>
      <c r="F10" s="69"/>
      <c r="G10" s="69"/>
    </row>
    <row r="11" spans="1:7" ht="18.75" customHeight="1" x14ac:dyDescent="0.3">
      <c r="A11" s="70" t="s">
        <v>188</v>
      </c>
      <c r="B11" s="69"/>
      <c r="C11" s="69"/>
      <c r="D11" s="69"/>
      <c r="E11" s="69"/>
      <c r="F11" s="69"/>
      <c r="G11" s="69"/>
    </row>
  </sheetData>
  <mergeCells count="7">
    <mergeCell ref="A2:G2"/>
    <mergeCell ref="A3:D3"/>
    <mergeCell ref="C4:C5"/>
    <mergeCell ref="D4:F4"/>
    <mergeCell ref="G4:G5"/>
    <mergeCell ref="B4:B5"/>
    <mergeCell ref="A4:A6"/>
  </mergeCells>
  <phoneticPr fontId="31" type="noConversion"/>
  <printOptions horizontalCentered="1"/>
  <pageMargins left="0.39" right="0.39" top="0.57999999999999996" bottom="0.57999999999999996" header="0.51" footer="0.51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0"/>
  <sheetViews>
    <sheetView showZeros="0" topLeftCell="A4" workbookViewId="0"/>
  </sheetViews>
  <sheetFormatPr defaultColWidth="9.140625" defaultRowHeight="14.25" customHeight="1" x14ac:dyDescent="0.3"/>
  <cols>
    <col min="1" max="1" width="32.85546875" customWidth="1"/>
    <col min="2" max="2" width="25.425781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21" width="19.85546875" customWidth="1"/>
    <col min="22" max="23" width="20" customWidth="1"/>
  </cols>
  <sheetData>
    <row r="1" spans="1:23" ht="15" customHeight="1" x14ac:dyDescent="0.15">
      <c r="B1" s="71"/>
      <c r="D1" s="72"/>
      <c r="E1" s="72"/>
      <c r="F1" s="72"/>
      <c r="G1" s="72"/>
      <c r="H1" s="20"/>
      <c r="I1" s="20"/>
      <c r="J1" s="20"/>
      <c r="K1" s="20"/>
      <c r="L1" s="20"/>
      <c r="M1" s="20"/>
      <c r="N1" s="33"/>
      <c r="O1" s="33"/>
      <c r="P1" s="33"/>
      <c r="Q1" s="20"/>
      <c r="U1" s="71"/>
      <c r="W1" s="21" t="s">
        <v>189</v>
      </c>
    </row>
    <row r="2" spans="1:23" ht="39.75" customHeight="1" x14ac:dyDescent="0.3">
      <c r="A2" s="133" t="str">
        <f>"2025"&amp;"年部门基本支出预算表"</f>
        <v>2025年部门基本支出预算表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9"/>
      <c r="O2" s="189"/>
      <c r="P2" s="189"/>
      <c r="Q2" s="183"/>
      <c r="R2" s="183"/>
      <c r="S2" s="183"/>
      <c r="T2" s="183"/>
      <c r="U2" s="183"/>
      <c r="V2" s="183"/>
      <c r="W2" s="183"/>
    </row>
    <row r="3" spans="1:23" ht="18.75" customHeight="1" x14ac:dyDescent="0.15">
      <c r="A3" s="168" t="str">
        <f>"单位名称："&amp;"全部"</f>
        <v>单位名称：全部</v>
      </c>
      <c r="B3" s="190"/>
      <c r="C3" s="190"/>
      <c r="D3" s="190"/>
      <c r="E3" s="190"/>
      <c r="F3" s="190"/>
      <c r="G3" s="190"/>
      <c r="H3" s="23"/>
      <c r="I3" s="23"/>
      <c r="J3" s="23"/>
      <c r="K3" s="23"/>
      <c r="L3" s="23"/>
      <c r="M3" s="23"/>
      <c r="N3" s="22"/>
      <c r="O3" s="22"/>
      <c r="P3" s="22"/>
      <c r="Q3" s="23"/>
      <c r="U3" s="71"/>
      <c r="W3" s="21" t="s">
        <v>177</v>
      </c>
    </row>
    <row r="4" spans="1:23" ht="18" customHeight="1" x14ac:dyDescent="0.3">
      <c r="A4" s="162" t="s">
        <v>190</v>
      </c>
      <c r="B4" s="162" t="s">
        <v>191</v>
      </c>
      <c r="C4" s="162" t="s">
        <v>192</v>
      </c>
      <c r="D4" s="162" t="s">
        <v>193</v>
      </c>
      <c r="E4" s="162" t="s">
        <v>194</v>
      </c>
      <c r="F4" s="162" t="s">
        <v>195</v>
      </c>
      <c r="G4" s="162" t="s">
        <v>196</v>
      </c>
      <c r="H4" s="180" t="s">
        <v>197</v>
      </c>
      <c r="I4" s="195" t="s">
        <v>197</v>
      </c>
      <c r="J4" s="195"/>
      <c r="K4" s="195"/>
      <c r="L4" s="195"/>
      <c r="M4" s="195"/>
      <c r="N4" s="164"/>
      <c r="O4" s="164"/>
      <c r="P4" s="164"/>
      <c r="Q4" s="165" t="s">
        <v>62</v>
      </c>
      <c r="R4" s="195" t="s">
        <v>79</v>
      </c>
      <c r="S4" s="195"/>
      <c r="T4" s="195"/>
      <c r="U4" s="195"/>
      <c r="V4" s="195"/>
      <c r="W4" s="196"/>
    </row>
    <row r="5" spans="1:23" ht="18" customHeight="1" x14ac:dyDescent="0.3">
      <c r="A5" s="191"/>
      <c r="B5" s="194"/>
      <c r="C5" s="191"/>
      <c r="D5" s="191"/>
      <c r="E5" s="191"/>
      <c r="F5" s="191"/>
      <c r="G5" s="191"/>
      <c r="H5" s="181" t="s">
        <v>198</v>
      </c>
      <c r="I5" s="180" t="s">
        <v>59</v>
      </c>
      <c r="J5" s="195"/>
      <c r="K5" s="195"/>
      <c r="L5" s="195"/>
      <c r="M5" s="196"/>
      <c r="N5" s="128" t="s">
        <v>199</v>
      </c>
      <c r="O5" s="164"/>
      <c r="P5" s="129"/>
      <c r="Q5" s="162" t="s">
        <v>62</v>
      </c>
      <c r="R5" s="180" t="s">
        <v>79</v>
      </c>
      <c r="S5" s="165" t="s">
        <v>65</v>
      </c>
      <c r="T5" s="195" t="s">
        <v>79</v>
      </c>
      <c r="U5" s="165" t="s">
        <v>67</v>
      </c>
      <c r="V5" s="165" t="s">
        <v>68</v>
      </c>
      <c r="W5" s="166" t="s">
        <v>69</v>
      </c>
    </row>
    <row r="6" spans="1:23" ht="18.75" customHeight="1" x14ac:dyDescent="0.3">
      <c r="A6" s="192"/>
      <c r="B6" s="192"/>
      <c r="C6" s="192"/>
      <c r="D6" s="192"/>
      <c r="E6" s="192"/>
      <c r="F6" s="192"/>
      <c r="G6" s="192"/>
      <c r="H6" s="192"/>
      <c r="I6" s="200" t="s">
        <v>200</v>
      </c>
      <c r="J6" s="162" t="s">
        <v>201</v>
      </c>
      <c r="K6" s="162" t="s">
        <v>202</v>
      </c>
      <c r="L6" s="162" t="s">
        <v>203</v>
      </c>
      <c r="M6" s="162" t="s">
        <v>204</v>
      </c>
      <c r="N6" s="162" t="s">
        <v>59</v>
      </c>
      <c r="O6" s="162" t="s">
        <v>60</v>
      </c>
      <c r="P6" s="162" t="s">
        <v>61</v>
      </c>
      <c r="Q6" s="192"/>
      <c r="R6" s="162" t="s">
        <v>58</v>
      </c>
      <c r="S6" s="162" t="s">
        <v>65</v>
      </c>
      <c r="T6" s="162" t="s">
        <v>205</v>
      </c>
      <c r="U6" s="162" t="s">
        <v>67</v>
      </c>
      <c r="V6" s="162" t="s">
        <v>68</v>
      </c>
      <c r="W6" s="162" t="s">
        <v>69</v>
      </c>
    </row>
    <row r="7" spans="1:23" ht="37.5" customHeight="1" x14ac:dyDescent="0.3">
      <c r="A7" s="193"/>
      <c r="B7" s="193"/>
      <c r="C7" s="193"/>
      <c r="D7" s="193"/>
      <c r="E7" s="193"/>
      <c r="F7" s="193"/>
      <c r="G7" s="193"/>
      <c r="H7" s="193"/>
      <c r="I7" s="201"/>
      <c r="J7" s="187" t="s">
        <v>206</v>
      </c>
      <c r="K7" s="187" t="s">
        <v>202</v>
      </c>
      <c r="L7" s="187" t="s">
        <v>203</v>
      </c>
      <c r="M7" s="187" t="s">
        <v>204</v>
      </c>
      <c r="N7" s="187" t="s">
        <v>202</v>
      </c>
      <c r="O7" s="187" t="s">
        <v>203</v>
      </c>
      <c r="P7" s="187" t="s">
        <v>204</v>
      </c>
      <c r="Q7" s="187" t="s">
        <v>62</v>
      </c>
      <c r="R7" s="187" t="s">
        <v>58</v>
      </c>
      <c r="S7" s="187" t="s">
        <v>65</v>
      </c>
      <c r="T7" s="187" t="s">
        <v>205</v>
      </c>
      <c r="U7" s="187" t="s">
        <v>67</v>
      </c>
      <c r="V7" s="187" t="s">
        <v>68</v>
      </c>
      <c r="W7" s="187" t="s">
        <v>69</v>
      </c>
    </row>
    <row r="8" spans="1:23" ht="19.5" customHeight="1" x14ac:dyDescent="0.3">
      <c r="A8" s="75">
        <v>1</v>
      </c>
      <c r="B8" s="75">
        <v>2</v>
      </c>
      <c r="C8" s="75">
        <v>3</v>
      </c>
      <c r="D8" s="75">
        <v>4</v>
      </c>
      <c r="E8" s="75">
        <v>5</v>
      </c>
      <c r="F8" s="75">
        <v>6</v>
      </c>
      <c r="G8" s="75">
        <v>7</v>
      </c>
      <c r="H8" s="75">
        <v>8</v>
      </c>
      <c r="I8" s="75">
        <v>9</v>
      </c>
      <c r="J8" s="75">
        <v>10</v>
      </c>
      <c r="K8" s="75">
        <v>11</v>
      </c>
      <c r="L8" s="75">
        <v>12</v>
      </c>
      <c r="M8" s="75">
        <v>13</v>
      </c>
      <c r="N8" s="75">
        <v>14</v>
      </c>
      <c r="O8" s="75">
        <v>15</v>
      </c>
      <c r="P8" s="75">
        <v>16</v>
      </c>
      <c r="Q8" s="75">
        <v>17</v>
      </c>
      <c r="R8" s="75">
        <v>18</v>
      </c>
      <c r="S8" s="75">
        <v>19</v>
      </c>
      <c r="T8" s="75">
        <v>20</v>
      </c>
      <c r="U8" s="75">
        <v>21</v>
      </c>
      <c r="V8" s="75">
        <v>22</v>
      </c>
      <c r="W8" s="75">
        <v>23</v>
      </c>
    </row>
    <row r="9" spans="1:23" ht="21" customHeight="1" x14ac:dyDescent="0.3">
      <c r="A9" s="5" t="s">
        <v>71</v>
      </c>
      <c r="B9" s="5"/>
      <c r="C9" s="5"/>
      <c r="D9" s="5"/>
      <c r="E9" s="5"/>
      <c r="F9" s="5"/>
      <c r="G9" s="5"/>
      <c r="H9" s="6">
        <v>9550396.7799999993</v>
      </c>
      <c r="I9" s="6">
        <v>9550396.7799999993</v>
      </c>
      <c r="J9" s="6"/>
      <c r="K9" s="6"/>
      <c r="L9" s="6">
        <v>9550396.7799999993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1" customHeight="1" x14ac:dyDescent="0.3">
      <c r="A10" s="76" t="s">
        <v>71</v>
      </c>
      <c r="B10" s="77"/>
      <c r="C10" s="77"/>
      <c r="D10" s="77"/>
      <c r="E10" s="77"/>
      <c r="F10" s="77"/>
      <c r="G10" s="77"/>
      <c r="H10" s="6">
        <v>9550396.7799999993</v>
      </c>
      <c r="I10" s="6">
        <v>9550396.7799999993</v>
      </c>
      <c r="J10" s="6"/>
      <c r="K10" s="6"/>
      <c r="L10" s="6">
        <v>9550396.7799999993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" customHeight="1" x14ac:dyDescent="0.3">
      <c r="A11" s="76" t="s">
        <v>71</v>
      </c>
      <c r="B11" s="77" t="s">
        <v>207</v>
      </c>
      <c r="C11" s="77" t="s">
        <v>208</v>
      </c>
      <c r="D11" s="77" t="s">
        <v>94</v>
      </c>
      <c r="E11" s="77" t="s">
        <v>95</v>
      </c>
      <c r="F11" s="77" t="s">
        <v>209</v>
      </c>
      <c r="G11" s="77" t="s">
        <v>210</v>
      </c>
      <c r="H11" s="6">
        <v>542124</v>
      </c>
      <c r="I11" s="6">
        <v>542124</v>
      </c>
      <c r="J11" s="6"/>
      <c r="K11" s="6"/>
      <c r="L11" s="6">
        <v>542124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1" customHeight="1" x14ac:dyDescent="0.3">
      <c r="A12" s="76" t="s">
        <v>71</v>
      </c>
      <c r="B12" s="77" t="s">
        <v>211</v>
      </c>
      <c r="C12" s="77" t="s">
        <v>212</v>
      </c>
      <c r="D12" s="77" t="s">
        <v>93</v>
      </c>
      <c r="E12" s="77" t="s">
        <v>90</v>
      </c>
      <c r="F12" s="77" t="s">
        <v>209</v>
      </c>
      <c r="G12" s="77" t="s">
        <v>210</v>
      </c>
      <c r="H12" s="6">
        <v>1480296</v>
      </c>
      <c r="I12" s="6">
        <v>1480296</v>
      </c>
      <c r="J12" s="6"/>
      <c r="K12" s="6"/>
      <c r="L12" s="6">
        <v>1480296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1" customHeight="1" x14ac:dyDescent="0.3">
      <c r="A13" s="76" t="s">
        <v>71</v>
      </c>
      <c r="B13" s="77" t="s">
        <v>207</v>
      </c>
      <c r="C13" s="77" t="s">
        <v>208</v>
      </c>
      <c r="D13" s="77" t="s">
        <v>94</v>
      </c>
      <c r="E13" s="77" t="s">
        <v>95</v>
      </c>
      <c r="F13" s="77" t="s">
        <v>213</v>
      </c>
      <c r="G13" s="77" t="s">
        <v>214</v>
      </c>
      <c r="H13" s="6">
        <v>41520</v>
      </c>
      <c r="I13" s="6">
        <v>41520</v>
      </c>
      <c r="J13" s="6"/>
      <c r="K13" s="6"/>
      <c r="L13" s="6">
        <v>41520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1" customHeight="1" x14ac:dyDescent="0.3">
      <c r="A14" s="76" t="s">
        <v>71</v>
      </c>
      <c r="B14" s="77" t="s">
        <v>211</v>
      </c>
      <c r="C14" s="77" t="s">
        <v>212</v>
      </c>
      <c r="D14" s="77" t="s">
        <v>93</v>
      </c>
      <c r="E14" s="77" t="s">
        <v>90</v>
      </c>
      <c r="F14" s="77" t="s">
        <v>213</v>
      </c>
      <c r="G14" s="77" t="s">
        <v>214</v>
      </c>
      <c r="H14" s="6">
        <v>2112120</v>
      </c>
      <c r="I14" s="6">
        <v>2112120</v>
      </c>
      <c r="J14" s="6"/>
      <c r="K14" s="6"/>
      <c r="L14" s="6">
        <v>2112120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1" customHeight="1" x14ac:dyDescent="0.3">
      <c r="A15" s="76" t="s">
        <v>71</v>
      </c>
      <c r="B15" s="77" t="s">
        <v>211</v>
      </c>
      <c r="C15" s="77" t="s">
        <v>212</v>
      </c>
      <c r="D15" s="77" t="s">
        <v>93</v>
      </c>
      <c r="E15" s="77" t="s">
        <v>90</v>
      </c>
      <c r="F15" s="77" t="s">
        <v>215</v>
      </c>
      <c r="G15" s="77" t="s">
        <v>216</v>
      </c>
      <c r="H15" s="6">
        <v>123358</v>
      </c>
      <c r="I15" s="6">
        <v>123358</v>
      </c>
      <c r="J15" s="6"/>
      <c r="K15" s="6"/>
      <c r="L15" s="6">
        <v>123358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1" customHeight="1" x14ac:dyDescent="0.3">
      <c r="A16" s="76" t="s">
        <v>71</v>
      </c>
      <c r="B16" s="77" t="s">
        <v>217</v>
      </c>
      <c r="C16" s="77" t="s">
        <v>218</v>
      </c>
      <c r="D16" s="77" t="s">
        <v>93</v>
      </c>
      <c r="E16" s="77" t="s">
        <v>90</v>
      </c>
      <c r="F16" s="77" t="s">
        <v>215</v>
      </c>
      <c r="G16" s="77" t="s">
        <v>216</v>
      </c>
      <c r="H16" s="6">
        <v>636300</v>
      </c>
      <c r="I16" s="6">
        <v>636300</v>
      </c>
      <c r="J16" s="6"/>
      <c r="K16" s="6"/>
      <c r="L16" s="6">
        <v>636300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21" customHeight="1" x14ac:dyDescent="0.3">
      <c r="A17" s="76" t="s">
        <v>71</v>
      </c>
      <c r="B17" s="77" t="s">
        <v>207</v>
      </c>
      <c r="C17" s="77" t="s">
        <v>208</v>
      </c>
      <c r="D17" s="77" t="s">
        <v>94</v>
      </c>
      <c r="E17" s="77" t="s">
        <v>95</v>
      </c>
      <c r="F17" s="77" t="s">
        <v>219</v>
      </c>
      <c r="G17" s="77" t="s">
        <v>220</v>
      </c>
      <c r="H17" s="6">
        <v>252000</v>
      </c>
      <c r="I17" s="6">
        <v>252000</v>
      </c>
      <c r="J17" s="6"/>
      <c r="K17" s="6"/>
      <c r="L17" s="6">
        <v>252000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21" customHeight="1" x14ac:dyDescent="0.3">
      <c r="A18" s="76" t="s">
        <v>71</v>
      </c>
      <c r="B18" s="77" t="s">
        <v>207</v>
      </c>
      <c r="C18" s="77" t="s">
        <v>208</v>
      </c>
      <c r="D18" s="77" t="s">
        <v>94</v>
      </c>
      <c r="E18" s="77" t="s">
        <v>95</v>
      </c>
      <c r="F18" s="77" t="s">
        <v>219</v>
      </c>
      <c r="G18" s="77" t="s">
        <v>220</v>
      </c>
      <c r="H18" s="6">
        <v>242712</v>
      </c>
      <c r="I18" s="6">
        <v>242712</v>
      </c>
      <c r="J18" s="6"/>
      <c r="K18" s="6"/>
      <c r="L18" s="6">
        <v>242712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21" customHeight="1" x14ac:dyDescent="0.3">
      <c r="A19" s="76" t="s">
        <v>71</v>
      </c>
      <c r="B19" s="77" t="s">
        <v>207</v>
      </c>
      <c r="C19" s="77" t="s">
        <v>208</v>
      </c>
      <c r="D19" s="77" t="s">
        <v>94</v>
      </c>
      <c r="E19" s="77" t="s">
        <v>95</v>
      </c>
      <c r="F19" s="77" t="s">
        <v>219</v>
      </c>
      <c r="G19" s="77" t="s">
        <v>220</v>
      </c>
      <c r="H19" s="6">
        <v>180060</v>
      </c>
      <c r="I19" s="6">
        <v>180060</v>
      </c>
      <c r="J19" s="6"/>
      <c r="K19" s="6"/>
      <c r="L19" s="6">
        <v>180060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1" customHeight="1" x14ac:dyDescent="0.3">
      <c r="A20" s="76" t="s">
        <v>71</v>
      </c>
      <c r="B20" s="77" t="s">
        <v>221</v>
      </c>
      <c r="C20" s="77" t="s">
        <v>222</v>
      </c>
      <c r="D20" s="77" t="s">
        <v>94</v>
      </c>
      <c r="E20" s="77" t="s">
        <v>95</v>
      </c>
      <c r="F20" s="77" t="s">
        <v>219</v>
      </c>
      <c r="G20" s="77" t="s">
        <v>220</v>
      </c>
      <c r="H20" s="6">
        <v>150360</v>
      </c>
      <c r="I20" s="6">
        <v>150360</v>
      </c>
      <c r="J20" s="6"/>
      <c r="K20" s="6"/>
      <c r="L20" s="6">
        <v>150360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21" customHeight="1" x14ac:dyDescent="0.3">
      <c r="A21" s="76" t="s">
        <v>71</v>
      </c>
      <c r="B21" s="77" t="s">
        <v>223</v>
      </c>
      <c r="C21" s="77" t="s">
        <v>224</v>
      </c>
      <c r="D21" s="77" t="s">
        <v>108</v>
      </c>
      <c r="E21" s="77" t="s">
        <v>109</v>
      </c>
      <c r="F21" s="77" t="s">
        <v>225</v>
      </c>
      <c r="G21" s="77" t="s">
        <v>226</v>
      </c>
      <c r="H21" s="6">
        <v>779475.04</v>
      </c>
      <c r="I21" s="6">
        <v>779475.04</v>
      </c>
      <c r="J21" s="6"/>
      <c r="K21" s="6"/>
      <c r="L21" s="6">
        <v>779475.04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21" customHeight="1" x14ac:dyDescent="0.3">
      <c r="A22" s="76" t="s">
        <v>71</v>
      </c>
      <c r="B22" s="77" t="s">
        <v>223</v>
      </c>
      <c r="C22" s="77" t="s">
        <v>224</v>
      </c>
      <c r="D22" s="77" t="s">
        <v>108</v>
      </c>
      <c r="E22" s="77" t="s">
        <v>109</v>
      </c>
      <c r="F22" s="77" t="s">
        <v>225</v>
      </c>
      <c r="G22" s="77" t="s">
        <v>226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21" customHeight="1" x14ac:dyDescent="0.3">
      <c r="A23" s="76" t="s">
        <v>71</v>
      </c>
      <c r="B23" s="77" t="s">
        <v>223</v>
      </c>
      <c r="C23" s="77" t="s">
        <v>224</v>
      </c>
      <c r="D23" s="77" t="s">
        <v>227</v>
      </c>
      <c r="E23" s="77" t="s">
        <v>228</v>
      </c>
      <c r="F23" s="77" t="s">
        <v>229</v>
      </c>
      <c r="G23" s="77" t="s">
        <v>230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21" customHeight="1" x14ac:dyDescent="0.3">
      <c r="A24" s="76" t="s">
        <v>71</v>
      </c>
      <c r="B24" s="77" t="s">
        <v>223</v>
      </c>
      <c r="C24" s="77" t="s">
        <v>224</v>
      </c>
      <c r="D24" s="77" t="s">
        <v>114</v>
      </c>
      <c r="E24" s="77" t="s">
        <v>115</v>
      </c>
      <c r="F24" s="77" t="s">
        <v>231</v>
      </c>
      <c r="G24" s="77" t="s">
        <v>232</v>
      </c>
      <c r="H24" s="6">
        <v>253336.95</v>
      </c>
      <c r="I24" s="6">
        <v>253336.95</v>
      </c>
      <c r="J24" s="6"/>
      <c r="K24" s="6"/>
      <c r="L24" s="6">
        <v>253336.95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21" customHeight="1" x14ac:dyDescent="0.3">
      <c r="A25" s="76" t="s">
        <v>71</v>
      </c>
      <c r="B25" s="77" t="s">
        <v>223</v>
      </c>
      <c r="C25" s="77" t="s">
        <v>224</v>
      </c>
      <c r="D25" s="77" t="s">
        <v>116</v>
      </c>
      <c r="E25" s="77" t="s">
        <v>117</v>
      </c>
      <c r="F25" s="77" t="s">
        <v>231</v>
      </c>
      <c r="G25" s="77" t="s">
        <v>232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21" customHeight="1" x14ac:dyDescent="0.3">
      <c r="A26" s="76" t="s">
        <v>71</v>
      </c>
      <c r="B26" s="77" t="s">
        <v>223</v>
      </c>
      <c r="C26" s="77" t="s">
        <v>224</v>
      </c>
      <c r="D26" s="77" t="s">
        <v>116</v>
      </c>
      <c r="E26" s="77" t="s">
        <v>117</v>
      </c>
      <c r="F26" s="77" t="s">
        <v>231</v>
      </c>
      <c r="G26" s="77" t="s">
        <v>232</v>
      </c>
      <c r="H26" s="6">
        <v>92555.1</v>
      </c>
      <c r="I26" s="6">
        <v>92555.1</v>
      </c>
      <c r="J26" s="6"/>
      <c r="K26" s="6"/>
      <c r="L26" s="6">
        <v>92555.1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21" customHeight="1" x14ac:dyDescent="0.3">
      <c r="A27" s="76" t="s">
        <v>71</v>
      </c>
      <c r="B27" s="77" t="s">
        <v>223</v>
      </c>
      <c r="C27" s="77" t="s">
        <v>224</v>
      </c>
      <c r="D27" s="77" t="s">
        <v>118</v>
      </c>
      <c r="E27" s="77" t="s">
        <v>119</v>
      </c>
      <c r="F27" s="77" t="s">
        <v>233</v>
      </c>
      <c r="G27" s="77" t="s">
        <v>234</v>
      </c>
      <c r="H27" s="6">
        <v>167931.57</v>
      </c>
      <c r="I27" s="6">
        <v>167931.57</v>
      </c>
      <c r="J27" s="6"/>
      <c r="K27" s="6"/>
      <c r="L27" s="6">
        <v>167931.57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21" customHeight="1" x14ac:dyDescent="0.3">
      <c r="A28" s="76" t="s">
        <v>71</v>
      </c>
      <c r="B28" s="77" t="s">
        <v>223</v>
      </c>
      <c r="C28" s="77" t="s">
        <v>224</v>
      </c>
      <c r="D28" s="77" t="s">
        <v>118</v>
      </c>
      <c r="E28" s="77" t="s">
        <v>119</v>
      </c>
      <c r="F28" s="77" t="s">
        <v>233</v>
      </c>
      <c r="G28" s="77" t="s">
        <v>234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21" customHeight="1" x14ac:dyDescent="0.3">
      <c r="A29" s="76" t="s">
        <v>71</v>
      </c>
      <c r="B29" s="77" t="s">
        <v>223</v>
      </c>
      <c r="C29" s="77" t="s">
        <v>224</v>
      </c>
      <c r="D29" s="77" t="s">
        <v>120</v>
      </c>
      <c r="E29" s="77" t="s">
        <v>121</v>
      </c>
      <c r="F29" s="77" t="s">
        <v>235</v>
      </c>
      <c r="G29" s="77" t="s">
        <v>236</v>
      </c>
      <c r="H29" s="6">
        <v>9743.44</v>
      </c>
      <c r="I29" s="6">
        <v>9743.44</v>
      </c>
      <c r="J29" s="6"/>
      <c r="K29" s="6"/>
      <c r="L29" s="6">
        <v>9743.44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1" customHeight="1" x14ac:dyDescent="0.3">
      <c r="A30" s="76" t="s">
        <v>71</v>
      </c>
      <c r="B30" s="77" t="s">
        <v>223</v>
      </c>
      <c r="C30" s="77" t="s">
        <v>224</v>
      </c>
      <c r="D30" s="77" t="s">
        <v>120</v>
      </c>
      <c r="E30" s="77" t="s">
        <v>121</v>
      </c>
      <c r="F30" s="77" t="s">
        <v>235</v>
      </c>
      <c r="G30" s="77" t="s">
        <v>236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21" customHeight="1" x14ac:dyDescent="0.3">
      <c r="A31" s="76" t="s">
        <v>71</v>
      </c>
      <c r="B31" s="77" t="s">
        <v>223</v>
      </c>
      <c r="C31" s="77" t="s">
        <v>224</v>
      </c>
      <c r="D31" s="77" t="s">
        <v>120</v>
      </c>
      <c r="E31" s="77" t="s">
        <v>121</v>
      </c>
      <c r="F31" s="77" t="s">
        <v>235</v>
      </c>
      <c r="G31" s="77" t="s">
        <v>236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1" customHeight="1" x14ac:dyDescent="0.3">
      <c r="A32" s="76" t="s">
        <v>71</v>
      </c>
      <c r="B32" s="77" t="s">
        <v>223</v>
      </c>
      <c r="C32" s="77" t="s">
        <v>224</v>
      </c>
      <c r="D32" s="77" t="s">
        <v>93</v>
      </c>
      <c r="E32" s="77" t="s">
        <v>90</v>
      </c>
      <c r="F32" s="77" t="s">
        <v>235</v>
      </c>
      <c r="G32" s="77" t="s">
        <v>236</v>
      </c>
      <c r="H32" s="6">
        <v>2449.0700000000002</v>
      </c>
      <c r="I32" s="6">
        <v>2449.0700000000002</v>
      </c>
      <c r="J32" s="6"/>
      <c r="K32" s="6"/>
      <c r="L32" s="6">
        <v>2449.0700000000002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21" customHeight="1" x14ac:dyDescent="0.3">
      <c r="A33" s="76" t="s">
        <v>71</v>
      </c>
      <c r="B33" s="77" t="s">
        <v>223</v>
      </c>
      <c r="C33" s="77" t="s">
        <v>224</v>
      </c>
      <c r="D33" s="77" t="s">
        <v>94</v>
      </c>
      <c r="E33" s="77" t="s">
        <v>95</v>
      </c>
      <c r="F33" s="77" t="s">
        <v>235</v>
      </c>
      <c r="G33" s="77" t="s">
        <v>236</v>
      </c>
      <c r="H33" s="6">
        <v>9125.15</v>
      </c>
      <c r="I33" s="6">
        <v>9125.15</v>
      </c>
      <c r="J33" s="6"/>
      <c r="K33" s="6"/>
      <c r="L33" s="6">
        <v>9125.15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21" customHeight="1" x14ac:dyDescent="0.3">
      <c r="A34" s="76" t="s">
        <v>71</v>
      </c>
      <c r="B34" s="77" t="s">
        <v>223</v>
      </c>
      <c r="C34" s="77" t="s">
        <v>224</v>
      </c>
      <c r="D34" s="77" t="s">
        <v>120</v>
      </c>
      <c r="E34" s="77" t="s">
        <v>121</v>
      </c>
      <c r="F34" s="77" t="s">
        <v>235</v>
      </c>
      <c r="G34" s="77" t="s">
        <v>236</v>
      </c>
      <c r="H34" s="6">
        <v>13992</v>
      </c>
      <c r="I34" s="6">
        <v>13992</v>
      </c>
      <c r="J34" s="6"/>
      <c r="K34" s="6"/>
      <c r="L34" s="6">
        <v>13992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21" customHeight="1" x14ac:dyDescent="0.3">
      <c r="A35" s="76" t="s">
        <v>71</v>
      </c>
      <c r="B35" s="77" t="s">
        <v>237</v>
      </c>
      <c r="C35" s="77" t="s">
        <v>127</v>
      </c>
      <c r="D35" s="77" t="s">
        <v>126</v>
      </c>
      <c r="E35" s="77" t="s">
        <v>127</v>
      </c>
      <c r="F35" s="77" t="s">
        <v>238</v>
      </c>
      <c r="G35" s="77" t="s">
        <v>127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21" customHeight="1" x14ac:dyDescent="0.3">
      <c r="A36" s="76" t="s">
        <v>71</v>
      </c>
      <c r="B36" s="77" t="s">
        <v>237</v>
      </c>
      <c r="C36" s="77" t="s">
        <v>127</v>
      </c>
      <c r="D36" s="77" t="s">
        <v>126</v>
      </c>
      <c r="E36" s="77" t="s">
        <v>127</v>
      </c>
      <c r="F36" s="77" t="s">
        <v>238</v>
      </c>
      <c r="G36" s="77" t="s">
        <v>127</v>
      </c>
      <c r="H36" s="6">
        <v>703939.44</v>
      </c>
      <c r="I36" s="6">
        <v>703939.44</v>
      </c>
      <c r="J36" s="6"/>
      <c r="K36" s="6"/>
      <c r="L36" s="6">
        <v>703939.44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1" customHeight="1" x14ac:dyDescent="0.3">
      <c r="A37" s="76" t="s">
        <v>71</v>
      </c>
      <c r="B37" s="77" t="s">
        <v>239</v>
      </c>
      <c r="C37" s="77" t="s">
        <v>240</v>
      </c>
      <c r="D37" s="77" t="s">
        <v>93</v>
      </c>
      <c r="E37" s="77" t="s">
        <v>90</v>
      </c>
      <c r="F37" s="77" t="s">
        <v>241</v>
      </c>
      <c r="G37" s="77" t="s">
        <v>242</v>
      </c>
      <c r="H37" s="6">
        <v>15390</v>
      </c>
      <c r="I37" s="6">
        <v>15390</v>
      </c>
      <c r="J37" s="6"/>
      <c r="K37" s="6"/>
      <c r="L37" s="6">
        <v>15390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21" customHeight="1" x14ac:dyDescent="0.3">
      <c r="A38" s="76" t="s">
        <v>71</v>
      </c>
      <c r="B38" s="77" t="s">
        <v>239</v>
      </c>
      <c r="C38" s="77" t="s">
        <v>240</v>
      </c>
      <c r="D38" s="77" t="s">
        <v>93</v>
      </c>
      <c r="E38" s="77" t="s">
        <v>90</v>
      </c>
      <c r="F38" s="77" t="s">
        <v>241</v>
      </c>
      <c r="G38" s="77" t="s">
        <v>242</v>
      </c>
      <c r="H38" s="6">
        <v>172900</v>
      </c>
      <c r="I38" s="6">
        <v>172900</v>
      </c>
      <c r="J38" s="6"/>
      <c r="K38" s="6"/>
      <c r="L38" s="6">
        <v>172900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21" customHeight="1" x14ac:dyDescent="0.3">
      <c r="A39" s="76" t="s">
        <v>71</v>
      </c>
      <c r="B39" s="77" t="s">
        <v>239</v>
      </c>
      <c r="C39" s="77" t="s">
        <v>240</v>
      </c>
      <c r="D39" s="77" t="s">
        <v>94</v>
      </c>
      <c r="E39" s="77" t="s">
        <v>95</v>
      </c>
      <c r="F39" s="77" t="s">
        <v>243</v>
      </c>
      <c r="G39" s="77" t="s">
        <v>244</v>
      </c>
      <c r="H39" s="6">
        <v>86450</v>
      </c>
      <c r="I39" s="6">
        <v>86450</v>
      </c>
      <c r="J39" s="6"/>
      <c r="K39" s="6"/>
      <c r="L39" s="6">
        <v>86450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21" customHeight="1" x14ac:dyDescent="0.3">
      <c r="A40" s="76" t="s">
        <v>71</v>
      </c>
      <c r="B40" s="77" t="s">
        <v>245</v>
      </c>
      <c r="C40" s="77" t="s">
        <v>246</v>
      </c>
      <c r="D40" s="77" t="s">
        <v>106</v>
      </c>
      <c r="E40" s="77" t="s">
        <v>107</v>
      </c>
      <c r="F40" s="77" t="s">
        <v>241</v>
      </c>
      <c r="G40" s="77" t="s">
        <v>242</v>
      </c>
      <c r="H40" s="6">
        <v>6600</v>
      </c>
      <c r="I40" s="6">
        <v>6600</v>
      </c>
      <c r="J40" s="6"/>
      <c r="K40" s="6"/>
      <c r="L40" s="6">
        <v>6600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21" customHeight="1" x14ac:dyDescent="0.3">
      <c r="A41" s="76" t="s">
        <v>71</v>
      </c>
      <c r="B41" s="77" t="s">
        <v>247</v>
      </c>
      <c r="C41" s="77" t="s">
        <v>248</v>
      </c>
      <c r="D41" s="77" t="s">
        <v>93</v>
      </c>
      <c r="E41" s="77" t="s">
        <v>90</v>
      </c>
      <c r="F41" s="77" t="s">
        <v>249</v>
      </c>
      <c r="G41" s="77" t="s">
        <v>250</v>
      </c>
      <c r="H41" s="6">
        <v>22204.44</v>
      </c>
      <c r="I41" s="6">
        <v>22204.44</v>
      </c>
      <c r="J41" s="6"/>
      <c r="K41" s="6"/>
      <c r="L41" s="6">
        <v>22204.44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21" customHeight="1" x14ac:dyDescent="0.3">
      <c r="A42" s="76" t="s">
        <v>71</v>
      </c>
      <c r="B42" s="77" t="s">
        <v>247</v>
      </c>
      <c r="C42" s="77" t="s">
        <v>248</v>
      </c>
      <c r="D42" s="77" t="s">
        <v>94</v>
      </c>
      <c r="E42" s="77" t="s">
        <v>95</v>
      </c>
      <c r="F42" s="77" t="s">
        <v>249</v>
      </c>
      <c r="G42" s="77" t="s">
        <v>250</v>
      </c>
      <c r="H42" s="6">
        <v>8131.86</v>
      </c>
      <c r="I42" s="6">
        <v>8131.86</v>
      </c>
      <c r="J42" s="6"/>
      <c r="K42" s="6"/>
      <c r="L42" s="6">
        <v>8131.86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21" customHeight="1" x14ac:dyDescent="0.3">
      <c r="A43" s="76" t="s">
        <v>71</v>
      </c>
      <c r="B43" s="77" t="s">
        <v>251</v>
      </c>
      <c r="C43" s="77" t="s">
        <v>252</v>
      </c>
      <c r="D43" s="77" t="s">
        <v>93</v>
      </c>
      <c r="E43" s="77" t="s">
        <v>90</v>
      </c>
      <c r="F43" s="77" t="s">
        <v>253</v>
      </c>
      <c r="G43" s="77" t="s">
        <v>252</v>
      </c>
      <c r="H43" s="6">
        <v>29605.919999999998</v>
      </c>
      <c r="I43" s="6">
        <v>29605.919999999998</v>
      </c>
      <c r="J43" s="6"/>
      <c r="K43" s="6"/>
      <c r="L43" s="6">
        <v>29605.919999999998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21" customHeight="1" x14ac:dyDescent="0.3">
      <c r="A44" s="76" t="s">
        <v>71</v>
      </c>
      <c r="B44" s="77" t="s">
        <v>251</v>
      </c>
      <c r="C44" s="77" t="s">
        <v>252</v>
      </c>
      <c r="D44" s="77" t="s">
        <v>94</v>
      </c>
      <c r="E44" s="77" t="s">
        <v>95</v>
      </c>
      <c r="F44" s="77" t="s">
        <v>253</v>
      </c>
      <c r="G44" s="77" t="s">
        <v>252</v>
      </c>
      <c r="H44" s="6">
        <v>10842.48</v>
      </c>
      <c r="I44" s="6">
        <v>10842.48</v>
      </c>
      <c r="J44" s="6"/>
      <c r="K44" s="6"/>
      <c r="L44" s="6">
        <v>10842.48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21" customHeight="1" x14ac:dyDescent="0.3">
      <c r="A45" s="76" t="s">
        <v>71</v>
      </c>
      <c r="B45" s="77" t="s">
        <v>254</v>
      </c>
      <c r="C45" s="77" t="s">
        <v>255</v>
      </c>
      <c r="D45" s="77" t="s">
        <v>93</v>
      </c>
      <c r="E45" s="77" t="s">
        <v>90</v>
      </c>
      <c r="F45" s="77" t="s">
        <v>256</v>
      </c>
      <c r="G45" s="77" t="s">
        <v>255</v>
      </c>
      <c r="H45" s="6">
        <v>504</v>
      </c>
      <c r="I45" s="6">
        <v>504</v>
      </c>
      <c r="J45" s="6"/>
      <c r="K45" s="6"/>
      <c r="L45" s="6">
        <v>504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21" customHeight="1" x14ac:dyDescent="0.3">
      <c r="A46" s="76" t="s">
        <v>71</v>
      </c>
      <c r="B46" s="77" t="s">
        <v>254</v>
      </c>
      <c r="C46" s="77" t="s">
        <v>255</v>
      </c>
      <c r="D46" s="77" t="s">
        <v>94</v>
      </c>
      <c r="E46" s="77" t="s">
        <v>95</v>
      </c>
      <c r="F46" s="77" t="s">
        <v>256</v>
      </c>
      <c r="G46" s="77" t="s">
        <v>255</v>
      </c>
      <c r="H46" s="6">
        <v>252</v>
      </c>
      <c r="I46" s="6">
        <v>252</v>
      </c>
      <c r="J46" s="6"/>
      <c r="K46" s="6"/>
      <c r="L46" s="6">
        <v>252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21" customHeight="1" x14ac:dyDescent="0.3">
      <c r="A47" s="76" t="s">
        <v>71</v>
      </c>
      <c r="B47" s="77" t="s">
        <v>257</v>
      </c>
      <c r="C47" s="77" t="s">
        <v>258</v>
      </c>
      <c r="D47" s="77" t="s">
        <v>89</v>
      </c>
      <c r="E47" s="77" t="s">
        <v>90</v>
      </c>
      <c r="F47" s="77" t="s">
        <v>259</v>
      </c>
      <c r="G47" s="77" t="s">
        <v>258</v>
      </c>
      <c r="H47" s="6">
        <v>15000</v>
      </c>
      <c r="I47" s="6">
        <v>15000</v>
      </c>
      <c r="J47" s="6"/>
      <c r="K47" s="6"/>
      <c r="L47" s="6">
        <v>15000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21" customHeight="1" x14ac:dyDescent="0.3">
      <c r="A48" s="76" t="s">
        <v>71</v>
      </c>
      <c r="B48" s="77" t="s">
        <v>260</v>
      </c>
      <c r="C48" s="77" t="s">
        <v>261</v>
      </c>
      <c r="D48" s="77" t="s">
        <v>93</v>
      </c>
      <c r="E48" s="77" t="s">
        <v>90</v>
      </c>
      <c r="F48" s="77" t="s">
        <v>262</v>
      </c>
      <c r="G48" s="77" t="s">
        <v>263</v>
      </c>
      <c r="H48" s="6">
        <v>327600</v>
      </c>
      <c r="I48" s="6">
        <v>327600</v>
      </c>
      <c r="J48" s="6"/>
      <c r="K48" s="6"/>
      <c r="L48" s="6">
        <v>327600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21" customHeight="1" x14ac:dyDescent="0.3">
      <c r="A49" s="76" t="s">
        <v>71</v>
      </c>
      <c r="B49" s="77" t="s">
        <v>264</v>
      </c>
      <c r="C49" s="77" t="s">
        <v>265</v>
      </c>
      <c r="D49" s="77" t="s">
        <v>106</v>
      </c>
      <c r="E49" s="77" t="s">
        <v>107</v>
      </c>
      <c r="F49" s="77" t="s">
        <v>266</v>
      </c>
      <c r="G49" s="77" t="s">
        <v>267</v>
      </c>
      <c r="H49" s="6">
        <v>1061518.32</v>
      </c>
      <c r="I49" s="6">
        <v>1061518.32</v>
      </c>
      <c r="J49" s="6"/>
      <c r="K49" s="6"/>
      <c r="L49" s="6">
        <v>1061518.32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21" customHeight="1" x14ac:dyDescent="0.3">
      <c r="A50" s="197" t="s">
        <v>128</v>
      </c>
      <c r="B50" s="198"/>
      <c r="C50" s="198"/>
      <c r="D50" s="198"/>
      <c r="E50" s="198"/>
      <c r="F50" s="198"/>
      <c r="G50" s="199"/>
      <c r="H50" s="6">
        <v>9550396.7799999993</v>
      </c>
      <c r="I50" s="6">
        <v>9550396.7799999993</v>
      </c>
      <c r="J50" s="6"/>
      <c r="K50" s="6"/>
      <c r="L50" s="6">
        <v>9550396.7799999993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</sheetData>
  <mergeCells count="30">
    <mergeCell ref="A50:G50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</mergeCells>
  <phoneticPr fontId="3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46"/>
  <sheetViews>
    <sheetView showZeros="0" topLeftCell="G11" workbookViewId="0"/>
  </sheetViews>
  <sheetFormatPr defaultColWidth="9.140625" defaultRowHeight="14.25" customHeight="1" x14ac:dyDescent="0.3"/>
  <cols>
    <col min="1" max="1" width="12.42578125" customWidth="1"/>
    <col min="2" max="2" width="30.42578125" customWidth="1"/>
    <col min="3" max="3" width="32.8554687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7.7109375" customWidth="1"/>
    <col min="9" max="21" width="19.140625" customWidth="1"/>
    <col min="22" max="23" width="19.28515625" customWidth="1"/>
  </cols>
  <sheetData>
    <row r="1" spans="1:23" ht="15" customHeight="1" x14ac:dyDescent="0.3">
      <c r="A1" s="30"/>
      <c r="B1" s="78"/>
      <c r="C1" s="30"/>
      <c r="D1" s="30"/>
      <c r="E1" s="79"/>
      <c r="F1" s="79"/>
      <c r="G1" s="79"/>
      <c r="H1" s="79"/>
      <c r="I1" s="78"/>
      <c r="J1" s="78"/>
      <c r="K1" s="78"/>
      <c r="L1" s="78"/>
      <c r="M1" s="78"/>
      <c r="N1" s="78"/>
      <c r="O1" s="78"/>
      <c r="P1" s="78"/>
      <c r="Q1" s="78"/>
      <c r="R1" s="30"/>
      <c r="S1" s="30"/>
      <c r="T1" s="30"/>
      <c r="U1" s="78"/>
      <c r="V1" s="30"/>
      <c r="W1" s="1" t="s">
        <v>268</v>
      </c>
    </row>
    <row r="2" spans="1:23" ht="41.25" customHeight="1" x14ac:dyDescent="0.3">
      <c r="A2" s="124" t="str">
        <f>"2025"&amp;"年部门项目支出预算表"</f>
        <v>2025年部门项目支出预算表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3" ht="18.75" customHeight="1" x14ac:dyDescent="0.3">
      <c r="A3" s="204" t="str">
        <f>"单位名称："&amp;"全部"</f>
        <v>单位名称：全部</v>
      </c>
      <c r="B3" s="205"/>
      <c r="C3" s="205"/>
      <c r="D3" s="205"/>
      <c r="E3" s="205"/>
      <c r="F3" s="205"/>
      <c r="G3" s="205"/>
      <c r="H3" s="205"/>
      <c r="I3" s="80"/>
      <c r="J3" s="80"/>
      <c r="K3" s="80"/>
      <c r="L3" s="80"/>
      <c r="M3" s="80"/>
      <c r="N3" s="80"/>
      <c r="O3" s="80"/>
      <c r="P3" s="80"/>
      <c r="Q3" s="80"/>
      <c r="R3" s="30"/>
      <c r="S3" s="30"/>
      <c r="T3" s="30"/>
      <c r="U3" s="78"/>
      <c r="V3" s="30"/>
      <c r="W3" s="1" t="s">
        <v>177</v>
      </c>
    </row>
    <row r="4" spans="1:23" ht="18.75" customHeight="1" x14ac:dyDescent="0.3">
      <c r="A4" s="162" t="s">
        <v>269</v>
      </c>
      <c r="B4" s="202" t="s">
        <v>191</v>
      </c>
      <c r="C4" s="162" t="s">
        <v>192</v>
      </c>
      <c r="D4" s="162" t="s">
        <v>270</v>
      </c>
      <c r="E4" s="202" t="s">
        <v>193</v>
      </c>
      <c r="F4" s="202" t="s">
        <v>194</v>
      </c>
      <c r="G4" s="202" t="s">
        <v>271</v>
      </c>
      <c r="H4" s="202" t="s">
        <v>272</v>
      </c>
      <c r="I4" s="130" t="s">
        <v>56</v>
      </c>
      <c r="J4" s="128" t="s">
        <v>273</v>
      </c>
      <c r="K4" s="164"/>
      <c r="L4" s="164"/>
      <c r="M4" s="129"/>
      <c r="N4" s="128" t="s">
        <v>199</v>
      </c>
      <c r="O4" s="164"/>
      <c r="P4" s="129"/>
      <c r="Q4" s="202" t="s">
        <v>62</v>
      </c>
      <c r="R4" s="128" t="s">
        <v>79</v>
      </c>
      <c r="S4" s="164"/>
      <c r="T4" s="164"/>
      <c r="U4" s="164"/>
      <c r="V4" s="164"/>
      <c r="W4" s="129"/>
    </row>
    <row r="5" spans="1:23" ht="18.75" customHeight="1" x14ac:dyDescent="0.3">
      <c r="A5" s="191"/>
      <c r="B5" s="192"/>
      <c r="C5" s="191"/>
      <c r="D5" s="191"/>
      <c r="E5" s="203"/>
      <c r="F5" s="203"/>
      <c r="G5" s="203"/>
      <c r="H5" s="203"/>
      <c r="I5" s="192"/>
      <c r="J5" s="208" t="s">
        <v>59</v>
      </c>
      <c r="K5" s="178"/>
      <c r="L5" s="202" t="s">
        <v>60</v>
      </c>
      <c r="M5" s="202" t="s">
        <v>61</v>
      </c>
      <c r="N5" s="202" t="s">
        <v>59</v>
      </c>
      <c r="O5" s="202" t="s">
        <v>60</v>
      </c>
      <c r="P5" s="202" t="s">
        <v>61</v>
      </c>
      <c r="Q5" s="203"/>
      <c r="R5" s="202" t="s">
        <v>58</v>
      </c>
      <c r="S5" s="162" t="s">
        <v>65</v>
      </c>
      <c r="T5" s="162" t="s">
        <v>205</v>
      </c>
      <c r="U5" s="162" t="s">
        <v>67</v>
      </c>
      <c r="V5" s="162" t="s">
        <v>68</v>
      </c>
      <c r="W5" s="162" t="s">
        <v>69</v>
      </c>
    </row>
    <row r="6" spans="1:23" ht="18.75" customHeight="1" x14ac:dyDescent="0.3">
      <c r="A6" s="192"/>
      <c r="B6" s="192"/>
      <c r="C6" s="192"/>
      <c r="D6" s="192"/>
      <c r="E6" s="192"/>
      <c r="F6" s="192"/>
      <c r="G6" s="192"/>
      <c r="H6" s="192"/>
      <c r="I6" s="192"/>
      <c r="J6" s="209" t="s">
        <v>58</v>
      </c>
      <c r="K6" s="179"/>
      <c r="L6" s="192"/>
      <c r="M6" s="192"/>
      <c r="N6" s="192"/>
      <c r="O6" s="192"/>
      <c r="P6" s="192"/>
      <c r="Q6" s="192"/>
      <c r="R6" s="192"/>
      <c r="S6" s="194"/>
      <c r="T6" s="194"/>
      <c r="U6" s="194"/>
      <c r="V6" s="194"/>
      <c r="W6" s="194"/>
    </row>
    <row r="7" spans="1:23" ht="18.75" customHeight="1" x14ac:dyDescent="0.3">
      <c r="A7" s="187"/>
      <c r="B7" s="131"/>
      <c r="C7" s="187"/>
      <c r="D7" s="187"/>
      <c r="E7" s="163"/>
      <c r="F7" s="163"/>
      <c r="G7" s="163"/>
      <c r="H7" s="163"/>
      <c r="I7" s="131"/>
      <c r="J7" s="37" t="s">
        <v>58</v>
      </c>
      <c r="K7" s="37" t="s">
        <v>274</v>
      </c>
      <c r="L7" s="163"/>
      <c r="M7" s="163"/>
      <c r="N7" s="163"/>
      <c r="O7" s="163"/>
      <c r="P7" s="163"/>
      <c r="Q7" s="163"/>
      <c r="R7" s="163"/>
      <c r="S7" s="163"/>
      <c r="T7" s="163"/>
      <c r="U7" s="131"/>
      <c r="V7" s="163"/>
      <c r="W7" s="163"/>
    </row>
    <row r="8" spans="1:23" ht="18.75" customHeight="1" x14ac:dyDescent="0.3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  <c r="O8" s="82">
        <v>15</v>
      </c>
      <c r="P8" s="82">
        <v>16</v>
      </c>
      <c r="Q8" s="82">
        <v>17</v>
      </c>
      <c r="R8" s="82">
        <v>18</v>
      </c>
      <c r="S8" s="82">
        <v>19</v>
      </c>
      <c r="T8" s="82">
        <v>20</v>
      </c>
      <c r="U8" s="82">
        <v>21</v>
      </c>
      <c r="V8" s="82">
        <v>22</v>
      </c>
      <c r="W8" s="82">
        <v>23</v>
      </c>
    </row>
    <row r="9" spans="1:23" ht="18.75" customHeight="1" x14ac:dyDescent="0.3">
      <c r="A9" s="77"/>
      <c r="B9" s="77"/>
      <c r="C9" s="77" t="s">
        <v>275</v>
      </c>
      <c r="D9" s="77"/>
      <c r="E9" s="77"/>
      <c r="F9" s="77"/>
      <c r="G9" s="77"/>
      <c r="H9" s="77"/>
      <c r="I9" s="6">
        <v>370000</v>
      </c>
      <c r="J9" s="6">
        <v>370000</v>
      </c>
      <c r="K9" s="6">
        <v>370000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 x14ac:dyDescent="0.3">
      <c r="A10" s="83" t="s">
        <v>276</v>
      </c>
      <c r="B10" s="83" t="s">
        <v>277</v>
      </c>
      <c r="C10" s="77" t="s">
        <v>275</v>
      </c>
      <c r="D10" s="83" t="s">
        <v>71</v>
      </c>
      <c r="E10" s="83" t="s">
        <v>96</v>
      </c>
      <c r="F10" s="83" t="s">
        <v>92</v>
      </c>
      <c r="G10" s="83" t="s">
        <v>278</v>
      </c>
      <c r="H10" s="83" t="s">
        <v>279</v>
      </c>
      <c r="I10" s="6">
        <v>370000</v>
      </c>
      <c r="J10" s="6">
        <v>370000</v>
      </c>
      <c r="K10" s="6">
        <v>370000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 x14ac:dyDescent="0.3">
      <c r="A11" s="84"/>
      <c r="B11" s="84"/>
      <c r="C11" s="77" t="s">
        <v>280</v>
      </c>
      <c r="D11" s="84"/>
      <c r="E11" s="84"/>
      <c r="F11" s="84"/>
      <c r="G11" s="84"/>
      <c r="H11" s="84"/>
      <c r="I11" s="6">
        <v>10000000</v>
      </c>
      <c r="J11" s="6">
        <v>10000000</v>
      </c>
      <c r="K11" s="6">
        <v>10000000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8.75" customHeight="1" x14ac:dyDescent="0.3">
      <c r="A12" s="83" t="s">
        <v>276</v>
      </c>
      <c r="B12" s="83" t="s">
        <v>281</v>
      </c>
      <c r="C12" s="77" t="s">
        <v>280</v>
      </c>
      <c r="D12" s="83" t="s">
        <v>71</v>
      </c>
      <c r="E12" s="83" t="s">
        <v>101</v>
      </c>
      <c r="F12" s="83" t="s">
        <v>100</v>
      </c>
      <c r="G12" s="83" t="s">
        <v>282</v>
      </c>
      <c r="H12" s="83" t="s">
        <v>283</v>
      </c>
      <c r="I12" s="6">
        <v>10000000</v>
      </c>
      <c r="J12" s="6">
        <v>10000000</v>
      </c>
      <c r="K12" s="6">
        <v>10000000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8.75" customHeight="1" x14ac:dyDescent="0.3">
      <c r="A13" s="84"/>
      <c r="B13" s="84"/>
      <c r="C13" s="77" t="s">
        <v>284</v>
      </c>
      <c r="D13" s="84"/>
      <c r="E13" s="84"/>
      <c r="F13" s="84"/>
      <c r="G13" s="84"/>
      <c r="H13" s="84"/>
      <c r="I13" s="6">
        <v>100000</v>
      </c>
      <c r="J13" s="6"/>
      <c r="K13" s="6"/>
      <c r="L13" s="6"/>
      <c r="M13" s="6"/>
      <c r="N13" s="6"/>
      <c r="O13" s="6"/>
      <c r="P13" s="6"/>
      <c r="Q13" s="6"/>
      <c r="R13" s="6">
        <v>100000</v>
      </c>
      <c r="S13" s="6"/>
      <c r="T13" s="6"/>
      <c r="U13" s="6"/>
      <c r="V13" s="6"/>
      <c r="W13" s="6">
        <v>100000</v>
      </c>
    </row>
    <row r="14" spans="1:23" ht="18.75" customHeight="1" x14ac:dyDescent="0.3">
      <c r="A14" s="83" t="s">
        <v>276</v>
      </c>
      <c r="B14" s="83" t="s">
        <v>285</v>
      </c>
      <c r="C14" s="77" t="s">
        <v>284</v>
      </c>
      <c r="D14" s="83" t="s">
        <v>71</v>
      </c>
      <c r="E14" s="83" t="s">
        <v>96</v>
      </c>
      <c r="F14" s="83" t="s">
        <v>92</v>
      </c>
      <c r="G14" s="83" t="s">
        <v>241</v>
      </c>
      <c r="H14" s="83" t="s">
        <v>242</v>
      </c>
      <c r="I14" s="6">
        <v>50000</v>
      </c>
      <c r="J14" s="6"/>
      <c r="K14" s="6"/>
      <c r="L14" s="6"/>
      <c r="M14" s="6"/>
      <c r="N14" s="6"/>
      <c r="O14" s="6"/>
      <c r="P14" s="6"/>
      <c r="Q14" s="6"/>
      <c r="R14" s="6">
        <v>50000</v>
      </c>
      <c r="S14" s="6"/>
      <c r="T14" s="6"/>
      <c r="U14" s="6"/>
      <c r="V14" s="6"/>
      <c r="W14" s="6">
        <v>50000</v>
      </c>
    </row>
    <row r="15" spans="1:23" ht="18.75" customHeight="1" x14ac:dyDescent="0.3">
      <c r="A15" s="83" t="s">
        <v>276</v>
      </c>
      <c r="B15" s="83" t="s">
        <v>285</v>
      </c>
      <c r="C15" s="77" t="s">
        <v>284</v>
      </c>
      <c r="D15" s="83" t="s">
        <v>71</v>
      </c>
      <c r="E15" s="83" t="s">
        <v>96</v>
      </c>
      <c r="F15" s="83" t="s">
        <v>92</v>
      </c>
      <c r="G15" s="83" t="s">
        <v>243</v>
      </c>
      <c r="H15" s="83" t="s">
        <v>244</v>
      </c>
      <c r="I15" s="6">
        <v>50000</v>
      </c>
      <c r="J15" s="6"/>
      <c r="K15" s="6"/>
      <c r="L15" s="6"/>
      <c r="M15" s="6"/>
      <c r="N15" s="6"/>
      <c r="O15" s="6"/>
      <c r="P15" s="6"/>
      <c r="Q15" s="6"/>
      <c r="R15" s="6">
        <v>50000</v>
      </c>
      <c r="S15" s="6"/>
      <c r="T15" s="6"/>
      <c r="U15" s="6"/>
      <c r="V15" s="6"/>
      <c r="W15" s="6">
        <v>50000</v>
      </c>
    </row>
    <row r="16" spans="1:23" ht="18.75" customHeight="1" x14ac:dyDescent="0.3">
      <c r="A16" s="84"/>
      <c r="B16" s="84"/>
      <c r="C16" s="77" t="s">
        <v>286</v>
      </c>
      <c r="D16" s="84"/>
      <c r="E16" s="84"/>
      <c r="F16" s="84"/>
      <c r="G16" s="84"/>
      <c r="H16" s="84"/>
      <c r="I16" s="6">
        <v>50000</v>
      </c>
      <c r="J16" s="6">
        <v>50000</v>
      </c>
      <c r="K16" s="6">
        <v>50000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8.75" customHeight="1" x14ac:dyDescent="0.3">
      <c r="A17" s="83" t="s">
        <v>276</v>
      </c>
      <c r="B17" s="83" t="s">
        <v>287</v>
      </c>
      <c r="C17" s="77" t="s">
        <v>286</v>
      </c>
      <c r="D17" s="83" t="s">
        <v>71</v>
      </c>
      <c r="E17" s="83" t="s">
        <v>96</v>
      </c>
      <c r="F17" s="83" t="s">
        <v>92</v>
      </c>
      <c r="G17" s="83" t="s">
        <v>241</v>
      </c>
      <c r="H17" s="83" t="s">
        <v>242</v>
      </c>
      <c r="I17" s="6">
        <v>30000</v>
      </c>
      <c r="J17" s="6">
        <v>30000</v>
      </c>
      <c r="K17" s="6">
        <v>30000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8.75" customHeight="1" x14ac:dyDescent="0.3">
      <c r="A18" s="83" t="s">
        <v>276</v>
      </c>
      <c r="B18" s="83" t="s">
        <v>287</v>
      </c>
      <c r="C18" s="77" t="s">
        <v>286</v>
      </c>
      <c r="D18" s="83" t="s">
        <v>71</v>
      </c>
      <c r="E18" s="83" t="s">
        <v>96</v>
      </c>
      <c r="F18" s="83" t="s">
        <v>92</v>
      </c>
      <c r="G18" s="83" t="s">
        <v>288</v>
      </c>
      <c r="H18" s="83" t="s">
        <v>289</v>
      </c>
      <c r="I18" s="6">
        <v>20000</v>
      </c>
      <c r="J18" s="6">
        <v>20000</v>
      </c>
      <c r="K18" s="6">
        <v>20000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8.75" customHeight="1" x14ac:dyDescent="0.3">
      <c r="A19" s="84"/>
      <c r="B19" s="84"/>
      <c r="C19" s="77" t="s">
        <v>290</v>
      </c>
      <c r="D19" s="84"/>
      <c r="E19" s="84"/>
      <c r="F19" s="84"/>
      <c r="G19" s="84"/>
      <c r="H19" s="84"/>
      <c r="I19" s="6">
        <v>230000</v>
      </c>
      <c r="J19" s="6">
        <v>230000</v>
      </c>
      <c r="K19" s="6">
        <v>230000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8.75" customHeight="1" x14ac:dyDescent="0.3">
      <c r="A20" s="83" t="s">
        <v>276</v>
      </c>
      <c r="B20" s="83" t="s">
        <v>291</v>
      </c>
      <c r="C20" s="77" t="s">
        <v>290</v>
      </c>
      <c r="D20" s="83" t="s">
        <v>71</v>
      </c>
      <c r="E20" s="83" t="s">
        <v>96</v>
      </c>
      <c r="F20" s="83" t="s">
        <v>92</v>
      </c>
      <c r="G20" s="83" t="s">
        <v>292</v>
      </c>
      <c r="H20" s="83" t="s">
        <v>293</v>
      </c>
      <c r="I20" s="6">
        <v>30000</v>
      </c>
      <c r="J20" s="6">
        <v>30000</v>
      </c>
      <c r="K20" s="6">
        <v>30000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8.75" customHeight="1" x14ac:dyDescent="0.3">
      <c r="A21" s="83" t="s">
        <v>276</v>
      </c>
      <c r="B21" s="83" t="s">
        <v>291</v>
      </c>
      <c r="C21" s="77" t="s">
        <v>290</v>
      </c>
      <c r="D21" s="83" t="s">
        <v>71</v>
      </c>
      <c r="E21" s="83" t="s">
        <v>96</v>
      </c>
      <c r="F21" s="83" t="s">
        <v>92</v>
      </c>
      <c r="G21" s="83" t="s">
        <v>243</v>
      </c>
      <c r="H21" s="83" t="s">
        <v>244</v>
      </c>
      <c r="I21" s="6">
        <v>60000</v>
      </c>
      <c r="J21" s="6">
        <v>60000</v>
      </c>
      <c r="K21" s="6">
        <v>60000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8.75" customHeight="1" x14ac:dyDescent="0.3">
      <c r="A22" s="83" t="s">
        <v>276</v>
      </c>
      <c r="B22" s="83" t="s">
        <v>291</v>
      </c>
      <c r="C22" s="77" t="s">
        <v>290</v>
      </c>
      <c r="D22" s="83" t="s">
        <v>71</v>
      </c>
      <c r="E22" s="83" t="s">
        <v>96</v>
      </c>
      <c r="F22" s="83" t="s">
        <v>92</v>
      </c>
      <c r="G22" s="83" t="s">
        <v>259</v>
      </c>
      <c r="H22" s="83" t="s">
        <v>258</v>
      </c>
      <c r="I22" s="6">
        <v>40000</v>
      </c>
      <c r="J22" s="6">
        <v>40000</v>
      </c>
      <c r="K22" s="6">
        <v>40000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8.75" customHeight="1" x14ac:dyDescent="0.3">
      <c r="A23" s="83" t="s">
        <v>276</v>
      </c>
      <c r="B23" s="83" t="s">
        <v>291</v>
      </c>
      <c r="C23" s="77" t="s">
        <v>290</v>
      </c>
      <c r="D23" s="83" t="s">
        <v>71</v>
      </c>
      <c r="E23" s="83" t="s">
        <v>96</v>
      </c>
      <c r="F23" s="83" t="s">
        <v>92</v>
      </c>
      <c r="G23" s="83" t="s">
        <v>294</v>
      </c>
      <c r="H23" s="83" t="s">
        <v>295</v>
      </c>
      <c r="I23" s="6">
        <v>100000</v>
      </c>
      <c r="J23" s="6">
        <v>100000</v>
      </c>
      <c r="K23" s="6">
        <v>100000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8.75" customHeight="1" x14ac:dyDescent="0.3">
      <c r="A24" s="84"/>
      <c r="B24" s="84"/>
      <c r="C24" s="77" t="s">
        <v>296</v>
      </c>
      <c r="D24" s="84"/>
      <c r="E24" s="84"/>
      <c r="F24" s="84"/>
      <c r="G24" s="84"/>
      <c r="H24" s="84"/>
      <c r="I24" s="6">
        <v>500000</v>
      </c>
      <c r="J24" s="6">
        <v>500000</v>
      </c>
      <c r="K24" s="6">
        <v>500000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8.75" customHeight="1" x14ac:dyDescent="0.3">
      <c r="A25" s="83" t="s">
        <v>297</v>
      </c>
      <c r="B25" s="83" t="s">
        <v>298</v>
      </c>
      <c r="C25" s="77" t="s">
        <v>296</v>
      </c>
      <c r="D25" s="83" t="s">
        <v>71</v>
      </c>
      <c r="E25" s="83" t="s">
        <v>96</v>
      </c>
      <c r="F25" s="83" t="s">
        <v>92</v>
      </c>
      <c r="G25" s="83" t="s">
        <v>299</v>
      </c>
      <c r="H25" s="83" t="s">
        <v>300</v>
      </c>
      <c r="I25" s="6">
        <v>500000</v>
      </c>
      <c r="J25" s="6">
        <v>500000</v>
      </c>
      <c r="K25" s="6">
        <v>500000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8.75" customHeight="1" x14ac:dyDescent="0.3">
      <c r="A26" s="84"/>
      <c r="B26" s="84"/>
      <c r="C26" s="77" t="s">
        <v>301</v>
      </c>
      <c r="D26" s="84"/>
      <c r="E26" s="84"/>
      <c r="F26" s="84"/>
      <c r="G26" s="84"/>
      <c r="H26" s="84"/>
      <c r="I26" s="6">
        <v>100000</v>
      </c>
      <c r="J26" s="6">
        <v>100000</v>
      </c>
      <c r="K26" s="6">
        <v>100000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8.75" customHeight="1" x14ac:dyDescent="0.3">
      <c r="A27" s="83" t="s">
        <v>276</v>
      </c>
      <c r="B27" s="83" t="s">
        <v>302</v>
      </c>
      <c r="C27" s="77" t="s">
        <v>301</v>
      </c>
      <c r="D27" s="83" t="s">
        <v>71</v>
      </c>
      <c r="E27" s="83" t="s">
        <v>96</v>
      </c>
      <c r="F27" s="83" t="s">
        <v>92</v>
      </c>
      <c r="G27" s="83" t="s">
        <v>303</v>
      </c>
      <c r="H27" s="83" t="s">
        <v>304</v>
      </c>
      <c r="I27" s="6">
        <v>40000</v>
      </c>
      <c r="J27" s="6">
        <v>40000</v>
      </c>
      <c r="K27" s="6">
        <v>40000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8.75" customHeight="1" x14ac:dyDescent="0.3">
      <c r="A28" s="83" t="s">
        <v>276</v>
      </c>
      <c r="B28" s="83" t="s">
        <v>302</v>
      </c>
      <c r="C28" s="77" t="s">
        <v>301</v>
      </c>
      <c r="D28" s="83" t="s">
        <v>71</v>
      </c>
      <c r="E28" s="83" t="s">
        <v>96</v>
      </c>
      <c r="F28" s="83" t="s">
        <v>92</v>
      </c>
      <c r="G28" s="83" t="s">
        <v>305</v>
      </c>
      <c r="H28" s="83" t="s">
        <v>306</v>
      </c>
      <c r="I28" s="6">
        <v>60000</v>
      </c>
      <c r="J28" s="6">
        <v>60000</v>
      </c>
      <c r="K28" s="6">
        <v>60000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8.75" customHeight="1" x14ac:dyDescent="0.3">
      <c r="A29" s="84"/>
      <c r="B29" s="84"/>
      <c r="C29" s="77" t="s">
        <v>307</v>
      </c>
      <c r="D29" s="84"/>
      <c r="E29" s="84"/>
      <c r="F29" s="84"/>
      <c r="G29" s="84"/>
      <c r="H29" s="84"/>
      <c r="I29" s="6">
        <v>200000</v>
      </c>
      <c r="J29" s="6">
        <v>200000</v>
      </c>
      <c r="K29" s="6">
        <v>200000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8.75" customHeight="1" x14ac:dyDescent="0.3">
      <c r="A30" s="83" t="s">
        <v>276</v>
      </c>
      <c r="B30" s="83" t="s">
        <v>308</v>
      </c>
      <c r="C30" s="77" t="s">
        <v>307</v>
      </c>
      <c r="D30" s="83" t="s">
        <v>71</v>
      </c>
      <c r="E30" s="83" t="s">
        <v>96</v>
      </c>
      <c r="F30" s="83" t="s">
        <v>92</v>
      </c>
      <c r="G30" s="83" t="s">
        <v>241</v>
      </c>
      <c r="H30" s="83" t="s">
        <v>242</v>
      </c>
      <c r="I30" s="6">
        <v>100000</v>
      </c>
      <c r="J30" s="6">
        <v>100000</v>
      </c>
      <c r="K30" s="6">
        <v>100000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8.75" customHeight="1" x14ac:dyDescent="0.3">
      <c r="A31" s="83" t="s">
        <v>276</v>
      </c>
      <c r="B31" s="83" t="s">
        <v>308</v>
      </c>
      <c r="C31" s="77" t="s">
        <v>307</v>
      </c>
      <c r="D31" s="83" t="s">
        <v>71</v>
      </c>
      <c r="E31" s="83" t="s">
        <v>96</v>
      </c>
      <c r="F31" s="83" t="s">
        <v>92</v>
      </c>
      <c r="G31" s="83" t="s">
        <v>262</v>
      </c>
      <c r="H31" s="83" t="s">
        <v>263</v>
      </c>
      <c r="I31" s="6">
        <v>100000</v>
      </c>
      <c r="J31" s="6">
        <v>100000</v>
      </c>
      <c r="K31" s="6">
        <v>100000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8.75" customHeight="1" x14ac:dyDescent="0.3">
      <c r="A32" s="84"/>
      <c r="B32" s="84"/>
      <c r="C32" s="77" t="s">
        <v>309</v>
      </c>
      <c r="D32" s="84"/>
      <c r="E32" s="84"/>
      <c r="F32" s="84"/>
      <c r="G32" s="84"/>
      <c r="H32" s="84"/>
      <c r="I32" s="6">
        <v>200000</v>
      </c>
      <c r="J32" s="6">
        <v>200000</v>
      </c>
      <c r="K32" s="6">
        <v>200000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8.75" customHeight="1" x14ac:dyDescent="0.3">
      <c r="A33" s="83" t="s">
        <v>276</v>
      </c>
      <c r="B33" s="83" t="s">
        <v>310</v>
      </c>
      <c r="C33" s="77" t="s">
        <v>309</v>
      </c>
      <c r="D33" s="83" t="s">
        <v>71</v>
      </c>
      <c r="E33" s="83" t="s">
        <v>96</v>
      </c>
      <c r="F33" s="83" t="s">
        <v>92</v>
      </c>
      <c r="G33" s="83" t="s">
        <v>278</v>
      </c>
      <c r="H33" s="83" t="s">
        <v>279</v>
      </c>
      <c r="I33" s="6">
        <v>200000</v>
      </c>
      <c r="J33" s="6">
        <v>200000</v>
      </c>
      <c r="K33" s="6">
        <v>200000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8.75" customHeight="1" x14ac:dyDescent="0.3">
      <c r="A34" s="84"/>
      <c r="B34" s="84"/>
      <c r="C34" s="77" t="s">
        <v>311</v>
      </c>
      <c r="D34" s="84"/>
      <c r="E34" s="84"/>
      <c r="F34" s="84"/>
      <c r="G34" s="84"/>
      <c r="H34" s="84"/>
      <c r="I34" s="6">
        <v>200000</v>
      </c>
      <c r="J34" s="6">
        <v>200000</v>
      </c>
      <c r="K34" s="6">
        <v>200000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8.75" customHeight="1" x14ac:dyDescent="0.3">
      <c r="A35" s="83" t="s">
        <v>276</v>
      </c>
      <c r="B35" s="83" t="s">
        <v>312</v>
      </c>
      <c r="C35" s="77" t="s">
        <v>311</v>
      </c>
      <c r="D35" s="83" t="s">
        <v>71</v>
      </c>
      <c r="E35" s="83" t="s">
        <v>96</v>
      </c>
      <c r="F35" s="83" t="s">
        <v>92</v>
      </c>
      <c r="G35" s="83" t="s">
        <v>241</v>
      </c>
      <c r="H35" s="83" t="s">
        <v>242</v>
      </c>
      <c r="I35" s="6">
        <v>50000</v>
      </c>
      <c r="J35" s="6">
        <v>50000</v>
      </c>
      <c r="K35" s="6">
        <v>50000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8.75" customHeight="1" x14ac:dyDescent="0.3">
      <c r="A36" s="83" t="s">
        <v>276</v>
      </c>
      <c r="B36" s="83" t="s">
        <v>312</v>
      </c>
      <c r="C36" s="77" t="s">
        <v>311</v>
      </c>
      <c r="D36" s="83" t="s">
        <v>71</v>
      </c>
      <c r="E36" s="83" t="s">
        <v>96</v>
      </c>
      <c r="F36" s="83" t="s">
        <v>92</v>
      </c>
      <c r="G36" s="83" t="s">
        <v>313</v>
      </c>
      <c r="H36" s="83" t="s">
        <v>314</v>
      </c>
      <c r="I36" s="6">
        <v>150000</v>
      </c>
      <c r="J36" s="6">
        <v>150000</v>
      </c>
      <c r="K36" s="6">
        <v>150000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8.75" customHeight="1" x14ac:dyDescent="0.3">
      <c r="A37" s="84"/>
      <c r="B37" s="84"/>
      <c r="C37" s="77" t="s">
        <v>315</v>
      </c>
      <c r="D37" s="84"/>
      <c r="E37" s="84"/>
      <c r="F37" s="84"/>
      <c r="G37" s="84"/>
      <c r="H37" s="84"/>
      <c r="I37" s="6">
        <v>1580000</v>
      </c>
      <c r="J37" s="6">
        <v>1580000</v>
      </c>
      <c r="K37" s="6">
        <v>1580000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.75" customHeight="1" x14ac:dyDescent="0.3">
      <c r="A38" s="83" t="s">
        <v>276</v>
      </c>
      <c r="B38" s="83" t="s">
        <v>316</v>
      </c>
      <c r="C38" s="77" t="s">
        <v>315</v>
      </c>
      <c r="D38" s="83" t="s">
        <v>71</v>
      </c>
      <c r="E38" s="83" t="s">
        <v>96</v>
      </c>
      <c r="F38" s="83" t="s">
        <v>92</v>
      </c>
      <c r="G38" s="83" t="s">
        <v>241</v>
      </c>
      <c r="H38" s="83" t="s">
        <v>242</v>
      </c>
      <c r="I38" s="6">
        <v>500000</v>
      </c>
      <c r="J38" s="6">
        <v>500000</v>
      </c>
      <c r="K38" s="6">
        <v>500000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8.75" customHeight="1" x14ac:dyDescent="0.3">
      <c r="A39" s="83" t="s">
        <v>276</v>
      </c>
      <c r="B39" s="83" t="s">
        <v>316</v>
      </c>
      <c r="C39" s="77" t="s">
        <v>315</v>
      </c>
      <c r="D39" s="83" t="s">
        <v>71</v>
      </c>
      <c r="E39" s="83" t="s">
        <v>96</v>
      </c>
      <c r="F39" s="83" t="s">
        <v>92</v>
      </c>
      <c r="G39" s="83" t="s">
        <v>303</v>
      </c>
      <c r="H39" s="83" t="s">
        <v>304</v>
      </c>
      <c r="I39" s="6">
        <v>560000</v>
      </c>
      <c r="J39" s="6">
        <v>560000</v>
      </c>
      <c r="K39" s="6">
        <v>560000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8.75" customHeight="1" x14ac:dyDescent="0.3">
      <c r="A40" s="83" t="s">
        <v>276</v>
      </c>
      <c r="B40" s="83" t="s">
        <v>316</v>
      </c>
      <c r="C40" s="77" t="s">
        <v>315</v>
      </c>
      <c r="D40" s="83" t="s">
        <v>71</v>
      </c>
      <c r="E40" s="83" t="s">
        <v>96</v>
      </c>
      <c r="F40" s="83" t="s">
        <v>92</v>
      </c>
      <c r="G40" s="83" t="s">
        <v>317</v>
      </c>
      <c r="H40" s="83" t="s">
        <v>318</v>
      </c>
      <c r="I40" s="6">
        <v>100000</v>
      </c>
      <c r="J40" s="6">
        <v>100000</v>
      </c>
      <c r="K40" s="6">
        <v>100000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8.75" customHeight="1" x14ac:dyDescent="0.3">
      <c r="A41" s="83" t="s">
        <v>276</v>
      </c>
      <c r="B41" s="83" t="s">
        <v>316</v>
      </c>
      <c r="C41" s="77" t="s">
        <v>315</v>
      </c>
      <c r="D41" s="83" t="s">
        <v>71</v>
      </c>
      <c r="E41" s="83" t="s">
        <v>96</v>
      </c>
      <c r="F41" s="83" t="s">
        <v>92</v>
      </c>
      <c r="G41" s="83" t="s">
        <v>288</v>
      </c>
      <c r="H41" s="83" t="s">
        <v>289</v>
      </c>
      <c r="I41" s="6">
        <v>50000</v>
      </c>
      <c r="J41" s="6">
        <v>50000</v>
      </c>
      <c r="K41" s="6">
        <v>50000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8.75" customHeight="1" x14ac:dyDescent="0.3">
      <c r="A42" s="83" t="s">
        <v>276</v>
      </c>
      <c r="B42" s="83" t="s">
        <v>316</v>
      </c>
      <c r="C42" s="77" t="s">
        <v>315</v>
      </c>
      <c r="D42" s="83" t="s">
        <v>71</v>
      </c>
      <c r="E42" s="83" t="s">
        <v>96</v>
      </c>
      <c r="F42" s="83" t="s">
        <v>92</v>
      </c>
      <c r="G42" s="83" t="s">
        <v>249</v>
      </c>
      <c r="H42" s="83" t="s">
        <v>250</v>
      </c>
      <c r="I42" s="6">
        <v>80000</v>
      </c>
      <c r="J42" s="6">
        <v>80000</v>
      </c>
      <c r="K42" s="6">
        <v>80000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8.75" customHeight="1" x14ac:dyDescent="0.3">
      <c r="A43" s="83" t="s">
        <v>276</v>
      </c>
      <c r="B43" s="83" t="s">
        <v>316</v>
      </c>
      <c r="C43" s="77" t="s">
        <v>315</v>
      </c>
      <c r="D43" s="83" t="s">
        <v>71</v>
      </c>
      <c r="E43" s="83" t="s">
        <v>96</v>
      </c>
      <c r="F43" s="83" t="s">
        <v>92</v>
      </c>
      <c r="G43" s="83" t="s">
        <v>319</v>
      </c>
      <c r="H43" s="83" t="s">
        <v>182</v>
      </c>
      <c r="I43" s="6">
        <v>40000</v>
      </c>
      <c r="J43" s="6">
        <v>40000</v>
      </c>
      <c r="K43" s="6">
        <v>40000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8.75" customHeight="1" x14ac:dyDescent="0.3">
      <c r="A44" s="83" t="s">
        <v>276</v>
      </c>
      <c r="B44" s="83" t="s">
        <v>316</v>
      </c>
      <c r="C44" s="77" t="s">
        <v>315</v>
      </c>
      <c r="D44" s="83" t="s">
        <v>71</v>
      </c>
      <c r="E44" s="83" t="s">
        <v>96</v>
      </c>
      <c r="F44" s="83" t="s">
        <v>92</v>
      </c>
      <c r="G44" s="83" t="s">
        <v>259</v>
      </c>
      <c r="H44" s="83" t="s">
        <v>258</v>
      </c>
      <c r="I44" s="6">
        <v>50000</v>
      </c>
      <c r="J44" s="6">
        <v>50000</v>
      </c>
      <c r="K44" s="6">
        <v>50000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8.75" customHeight="1" x14ac:dyDescent="0.3">
      <c r="A45" s="83" t="s">
        <v>276</v>
      </c>
      <c r="B45" s="83" t="s">
        <v>316</v>
      </c>
      <c r="C45" s="77" t="s">
        <v>315</v>
      </c>
      <c r="D45" s="83" t="s">
        <v>71</v>
      </c>
      <c r="E45" s="83" t="s">
        <v>96</v>
      </c>
      <c r="F45" s="83" t="s">
        <v>92</v>
      </c>
      <c r="G45" s="83" t="s">
        <v>262</v>
      </c>
      <c r="H45" s="83" t="s">
        <v>263</v>
      </c>
      <c r="I45" s="6">
        <v>200000</v>
      </c>
      <c r="J45" s="6">
        <v>200000</v>
      </c>
      <c r="K45" s="6">
        <v>200000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8.75" customHeight="1" x14ac:dyDescent="0.3">
      <c r="A46" s="197" t="s">
        <v>128</v>
      </c>
      <c r="B46" s="206"/>
      <c r="C46" s="206"/>
      <c r="D46" s="206"/>
      <c r="E46" s="206"/>
      <c r="F46" s="206"/>
      <c r="G46" s="206"/>
      <c r="H46" s="207"/>
      <c r="I46" s="6">
        <v>13530000</v>
      </c>
      <c r="J46" s="6">
        <v>13430000</v>
      </c>
      <c r="K46" s="6">
        <v>13430000</v>
      </c>
      <c r="L46" s="6"/>
      <c r="M46" s="6"/>
      <c r="N46" s="6"/>
      <c r="O46" s="6"/>
      <c r="P46" s="6"/>
      <c r="Q46" s="6"/>
      <c r="R46" s="6">
        <v>100000</v>
      </c>
      <c r="S46" s="6"/>
      <c r="T46" s="6"/>
      <c r="U46" s="6"/>
      <c r="V46" s="6"/>
      <c r="W46" s="6">
        <v>100000</v>
      </c>
    </row>
  </sheetData>
  <mergeCells count="28">
    <mergeCell ref="A46:H46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</mergeCells>
  <phoneticPr fontId="3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40"/>
  <sheetViews>
    <sheetView showZeros="0" topLeftCell="A16" workbookViewId="0">
      <selection activeCell="J20" sqref="J20"/>
    </sheetView>
  </sheetViews>
  <sheetFormatPr defaultColWidth="9.140625" defaultRowHeight="12" customHeight="1" x14ac:dyDescent="0.3"/>
  <cols>
    <col min="1" max="1" width="34.28515625" customWidth="1"/>
    <col min="2" max="2" width="48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5" customHeight="1" x14ac:dyDescent="0.3">
      <c r="J1" s="85" t="s">
        <v>320</v>
      </c>
    </row>
    <row r="2" spans="1:10" ht="36.75" customHeight="1" x14ac:dyDescent="0.3">
      <c r="A2" s="154" t="str">
        <f>"2025"&amp;"年部门项目支出绩效目标表"</f>
        <v>2025年部门项目支出绩效目标表</v>
      </c>
      <c r="B2" s="189"/>
      <c r="C2" s="189"/>
      <c r="D2" s="189"/>
      <c r="E2" s="189"/>
      <c r="F2" s="183"/>
      <c r="G2" s="189"/>
      <c r="H2" s="183"/>
      <c r="I2" s="183"/>
      <c r="J2" s="189"/>
    </row>
    <row r="3" spans="1:10" ht="18.75" customHeight="1" x14ac:dyDescent="0.3">
      <c r="A3" s="168" t="str">
        <f>"单位名称："&amp;"全部"</f>
        <v>单位名称：全部</v>
      </c>
      <c r="B3" s="210"/>
      <c r="C3" s="210"/>
      <c r="D3" s="210"/>
      <c r="E3" s="210"/>
      <c r="F3" s="211"/>
      <c r="G3" s="210"/>
      <c r="H3" s="211"/>
    </row>
    <row r="4" spans="1:10" ht="18.75" customHeight="1" x14ac:dyDescent="0.3">
      <c r="A4" s="37" t="s">
        <v>321</v>
      </c>
      <c r="B4" s="37" t="s">
        <v>322</v>
      </c>
      <c r="C4" s="37" t="s">
        <v>323</v>
      </c>
      <c r="D4" s="37" t="s">
        <v>324</v>
      </c>
      <c r="E4" s="37" t="s">
        <v>325</v>
      </c>
      <c r="F4" s="86" t="s">
        <v>326</v>
      </c>
      <c r="G4" s="37" t="s">
        <v>327</v>
      </c>
      <c r="H4" s="86" t="s">
        <v>328</v>
      </c>
      <c r="I4" s="86" t="s">
        <v>329</v>
      </c>
      <c r="J4" s="37" t="s">
        <v>330</v>
      </c>
    </row>
    <row r="5" spans="1:10" ht="18.75" customHeight="1" x14ac:dyDescent="0.3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</row>
    <row r="6" spans="1:10" ht="18.75" customHeight="1" x14ac:dyDescent="0.3">
      <c r="A6" s="58" t="s">
        <v>71</v>
      </c>
      <c r="B6" s="87"/>
      <c r="C6" s="87"/>
      <c r="D6" s="87"/>
      <c r="E6" s="88"/>
      <c r="F6" s="49"/>
      <c r="G6" s="88"/>
      <c r="H6" s="49"/>
      <c r="I6" s="49"/>
      <c r="J6" s="88"/>
    </row>
    <row r="7" spans="1:10" ht="18.75" customHeight="1" x14ac:dyDescent="0.3">
      <c r="A7" s="59" t="s">
        <v>71</v>
      </c>
      <c r="B7" s="77"/>
      <c r="C7" s="77"/>
      <c r="D7" s="77"/>
      <c r="E7" s="58"/>
      <c r="F7" s="77"/>
      <c r="G7" s="58"/>
      <c r="H7" s="77"/>
      <c r="I7" s="77"/>
      <c r="J7" s="58"/>
    </row>
    <row r="8" spans="1:10" ht="18.75" customHeight="1" x14ac:dyDescent="0.3">
      <c r="A8" s="212" t="s">
        <v>309</v>
      </c>
      <c r="B8" s="213" t="s">
        <v>504</v>
      </c>
      <c r="C8" s="77" t="s">
        <v>332</v>
      </c>
      <c r="D8" s="77" t="s">
        <v>333</v>
      </c>
      <c r="E8" s="58" t="s">
        <v>334</v>
      </c>
      <c r="F8" s="77" t="s">
        <v>335</v>
      </c>
      <c r="G8" s="58" t="s">
        <v>336</v>
      </c>
      <c r="H8" s="77" t="s">
        <v>337</v>
      </c>
      <c r="I8" s="77" t="s">
        <v>338</v>
      </c>
      <c r="J8" s="58" t="s">
        <v>339</v>
      </c>
    </row>
    <row r="9" spans="1:10" ht="18.75" customHeight="1" x14ac:dyDescent="0.3">
      <c r="A9" s="212" t="s">
        <v>309</v>
      </c>
      <c r="B9" s="213" t="s">
        <v>331</v>
      </c>
      <c r="C9" s="77" t="s">
        <v>340</v>
      </c>
      <c r="D9" s="77" t="s">
        <v>341</v>
      </c>
      <c r="E9" s="58" t="s">
        <v>342</v>
      </c>
      <c r="F9" s="77" t="s">
        <v>343</v>
      </c>
      <c r="G9" s="58" t="s">
        <v>344</v>
      </c>
      <c r="H9" s="77" t="s">
        <v>337</v>
      </c>
      <c r="I9" s="77" t="s">
        <v>338</v>
      </c>
      <c r="J9" s="58" t="s">
        <v>339</v>
      </c>
    </row>
    <row r="10" spans="1:10" ht="18.75" customHeight="1" x14ac:dyDescent="0.3">
      <c r="A10" s="212" t="s">
        <v>309</v>
      </c>
      <c r="B10" s="213" t="s">
        <v>331</v>
      </c>
      <c r="C10" s="77" t="s">
        <v>345</v>
      </c>
      <c r="D10" s="77" t="s">
        <v>346</v>
      </c>
      <c r="E10" s="58" t="s">
        <v>347</v>
      </c>
      <c r="F10" s="77" t="s">
        <v>343</v>
      </c>
      <c r="G10" s="58" t="s">
        <v>348</v>
      </c>
      <c r="H10" s="77" t="s">
        <v>337</v>
      </c>
      <c r="I10" s="77" t="s">
        <v>338</v>
      </c>
      <c r="J10" s="58" t="s">
        <v>339</v>
      </c>
    </row>
    <row r="11" spans="1:10" ht="18.75" customHeight="1" x14ac:dyDescent="0.3">
      <c r="A11" s="212" t="s">
        <v>296</v>
      </c>
      <c r="B11" s="213" t="s">
        <v>349</v>
      </c>
      <c r="C11" s="77" t="s">
        <v>332</v>
      </c>
      <c r="D11" s="77" t="s">
        <v>350</v>
      </c>
      <c r="E11" s="58" t="s">
        <v>351</v>
      </c>
      <c r="F11" s="77" t="s">
        <v>335</v>
      </c>
      <c r="G11" s="58" t="s">
        <v>336</v>
      </c>
      <c r="H11" s="77" t="s">
        <v>352</v>
      </c>
      <c r="I11" s="77" t="s">
        <v>338</v>
      </c>
      <c r="J11" s="58" t="s">
        <v>353</v>
      </c>
    </row>
    <row r="12" spans="1:10" ht="18.75" customHeight="1" x14ac:dyDescent="0.3">
      <c r="A12" s="212" t="s">
        <v>296</v>
      </c>
      <c r="B12" s="213" t="s">
        <v>349</v>
      </c>
      <c r="C12" s="77" t="s">
        <v>340</v>
      </c>
      <c r="D12" s="77" t="s">
        <v>341</v>
      </c>
      <c r="E12" s="58" t="s">
        <v>354</v>
      </c>
      <c r="F12" s="77" t="s">
        <v>335</v>
      </c>
      <c r="G12" s="58" t="s">
        <v>355</v>
      </c>
      <c r="H12" s="77" t="s">
        <v>337</v>
      </c>
      <c r="I12" s="77" t="s">
        <v>356</v>
      </c>
      <c r="J12" s="58" t="s">
        <v>353</v>
      </c>
    </row>
    <row r="13" spans="1:10" ht="18.75" customHeight="1" x14ac:dyDescent="0.3">
      <c r="A13" s="212" t="s">
        <v>296</v>
      </c>
      <c r="B13" s="213" t="s">
        <v>349</v>
      </c>
      <c r="C13" s="77" t="s">
        <v>345</v>
      </c>
      <c r="D13" s="77" t="s">
        <v>346</v>
      </c>
      <c r="E13" s="58" t="s">
        <v>357</v>
      </c>
      <c r="F13" s="77" t="s">
        <v>335</v>
      </c>
      <c r="G13" s="58" t="s">
        <v>355</v>
      </c>
      <c r="H13" s="77" t="s">
        <v>337</v>
      </c>
      <c r="I13" s="77" t="s">
        <v>356</v>
      </c>
      <c r="J13" s="58" t="s">
        <v>353</v>
      </c>
    </row>
    <row r="14" spans="1:10" ht="18.75" customHeight="1" x14ac:dyDescent="0.3">
      <c r="A14" s="212" t="s">
        <v>284</v>
      </c>
      <c r="B14" s="213" t="s">
        <v>358</v>
      </c>
      <c r="C14" s="77" t="s">
        <v>332</v>
      </c>
      <c r="D14" s="77" t="s">
        <v>350</v>
      </c>
      <c r="E14" s="58" t="s">
        <v>359</v>
      </c>
      <c r="F14" s="77" t="s">
        <v>360</v>
      </c>
      <c r="G14" s="58" t="s">
        <v>336</v>
      </c>
      <c r="H14" s="77" t="s">
        <v>361</v>
      </c>
      <c r="I14" s="77" t="s">
        <v>338</v>
      </c>
      <c r="J14" s="58" t="s">
        <v>358</v>
      </c>
    </row>
    <row r="15" spans="1:10" ht="18.75" customHeight="1" x14ac:dyDescent="0.3">
      <c r="A15" s="212" t="s">
        <v>284</v>
      </c>
      <c r="B15" s="213" t="s">
        <v>358</v>
      </c>
      <c r="C15" s="77" t="s">
        <v>340</v>
      </c>
      <c r="D15" s="77" t="s">
        <v>362</v>
      </c>
      <c r="E15" s="58" t="s">
        <v>363</v>
      </c>
      <c r="F15" s="77" t="s">
        <v>360</v>
      </c>
      <c r="G15" s="58" t="s">
        <v>364</v>
      </c>
      <c r="H15" s="77" t="s">
        <v>361</v>
      </c>
      <c r="I15" s="77" t="s">
        <v>338</v>
      </c>
      <c r="J15" s="58" t="s">
        <v>358</v>
      </c>
    </row>
    <row r="16" spans="1:10" ht="18.75" customHeight="1" x14ac:dyDescent="0.3">
      <c r="A16" s="212" t="s">
        <v>284</v>
      </c>
      <c r="B16" s="213" t="s">
        <v>358</v>
      </c>
      <c r="C16" s="77" t="s">
        <v>345</v>
      </c>
      <c r="D16" s="77" t="s">
        <v>346</v>
      </c>
      <c r="E16" s="58" t="s">
        <v>365</v>
      </c>
      <c r="F16" s="77" t="s">
        <v>360</v>
      </c>
      <c r="G16" s="58" t="s">
        <v>364</v>
      </c>
      <c r="H16" s="77" t="s">
        <v>361</v>
      </c>
      <c r="I16" s="77" t="s">
        <v>338</v>
      </c>
      <c r="J16" s="58" t="s">
        <v>358</v>
      </c>
    </row>
    <row r="17" spans="1:10" ht="18.75" customHeight="1" x14ac:dyDescent="0.3">
      <c r="A17" s="212" t="s">
        <v>290</v>
      </c>
      <c r="B17" s="213" t="s">
        <v>366</v>
      </c>
      <c r="C17" s="77" t="s">
        <v>332</v>
      </c>
      <c r="D17" s="77" t="s">
        <v>333</v>
      </c>
      <c r="E17" s="58" t="s">
        <v>367</v>
      </c>
      <c r="F17" s="77" t="s">
        <v>335</v>
      </c>
      <c r="G17" s="58" t="s">
        <v>368</v>
      </c>
      <c r="H17" s="77" t="s">
        <v>352</v>
      </c>
      <c r="I17" s="77" t="s">
        <v>338</v>
      </c>
      <c r="J17" s="58" t="s">
        <v>366</v>
      </c>
    </row>
    <row r="18" spans="1:10" ht="18.75" customHeight="1" x14ac:dyDescent="0.3">
      <c r="A18" s="212" t="s">
        <v>290</v>
      </c>
      <c r="B18" s="213" t="s">
        <v>366</v>
      </c>
      <c r="C18" s="77" t="s">
        <v>340</v>
      </c>
      <c r="D18" s="77" t="s">
        <v>341</v>
      </c>
      <c r="E18" s="58" t="s">
        <v>369</v>
      </c>
      <c r="F18" s="77" t="s">
        <v>335</v>
      </c>
      <c r="G18" s="58" t="s">
        <v>368</v>
      </c>
      <c r="H18" s="77" t="s">
        <v>337</v>
      </c>
      <c r="I18" s="77" t="s">
        <v>338</v>
      </c>
      <c r="J18" s="58" t="s">
        <v>366</v>
      </c>
    </row>
    <row r="19" spans="1:10" ht="18.75" customHeight="1" x14ac:dyDescent="0.3">
      <c r="A19" s="212" t="s">
        <v>290</v>
      </c>
      <c r="B19" s="213" t="s">
        <v>366</v>
      </c>
      <c r="C19" s="77" t="s">
        <v>345</v>
      </c>
      <c r="D19" s="77" t="s">
        <v>346</v>
      </c>
      <c r="E19" s="58" t="s">
        <v>370</v>
      </c>
      <c r="F19" s="77" t="s">
        <v>335</v>
      </c>
      <c r="G19" s="58" t="s">
        <v>368</v>
      </c>
      <c r="H19" s="77" t="s">
        <v>337</v>
      </c>
      <c r="I19" s="77" t="s">
        <v>338</v>
      </c>
      <c r="J19" s="58" t="s">
        <v>366</v>
      </c>
    </row>
    <row r="20" spans="1:10" ht="18.75" customHeight="1" x14ac:dyDescent="0.3">
      <c r="A20" s="212" t="s">
        <v>275</v>
      </c>
      <c r="B20" s="213" t="s">
        <v>371</v>
      </c>
      <c r="C20" s="77" t="s">
        <v>332</v>
      </c>
      <c r="D20" s="77" t="s">
        <v>372</v>
      </c>
      <c r="E20" s="58" t="s">
        <v>373</v>
      </c>
      <c r="F20" s="77" t="s">
        <v>335</v>
      </c>
      <c r="G20" s="58" t="s">
        <v>368</v>
      </c>
      <c r="H20" s="77" t="s">
        <v>361</v>
      </c>
      <c r="I20" s="77" t="s">
        <v>338</v>
      </c>
      <c r="J20" s="58" t="s">
        <v>371</v>
      </c>
    </row>
    <row r="21" spans="1:10" ht="18.75" customHeight="1" x14ac:dyDescent="0.3">
      <c r="A21" s="212" t="s">
        <v>275</v>
      </c>
      <c r="B21" s="213" t="s">
        <v>371</v>
      </c>
      <c r="C21" s="77" t="s">
        <v>340</v>
      </c>
      <c r="D21" s="77" t="s">
        <v>341</v>
      </c>
      <c r="E21" s="58" t="s">
        <v>374</v>
      </c>
      <c r="F21" s="77" t="s">
        <v>335</v>
      </c>
      <c r="G21" s="58" t="s">
        <v>368</v>
      </c>
      <c r="H21" s="77" t="s">
        <v>361</v>
      </c>
      <c r="I21" s="77" t="s">
        <v>356</v>
      </c>
      <c r="J21" s="58" t="s">
        <v>371</v>
      </c>
    </row>
    <row r="22" spans="1:10" ht="18.75" customHeight="1" x14ac:dyDescent="0.3">
      <c r="A22" s="212" t="s">
        <v>275</v>
      </c>
      <c r="B22" s="213" t="s">
        <v>371</v>
      </c>
      <c r="C22" s="77" t="s">
        <v>345</v>
      </c>
      <c r="D22" s="77" t="s">
        <v>346</v>
      </c>
      <c r="E22" s="58" t="s">
        <v>375</v>
      </c>
      <c r="F22" s="77" t="s">
        <v>335</v>
      </c>
      <c r="G22" s="58" t="s">
        <v>368</v>
      </c>
      <c r="H22" s="77" t="s">
        <v>337</v>
      </c>
      <c r="I22" s="77" t="s">
        <v>338</v>
      </c>
      <c r="J22" s="58" t="s">
        <v>371</v>
      </c>
    </row>
    <row r="23" spans="1:10" ht="18.75" customHeight="1" x14ac:dyDescent="0.3">
      <c r="A23" s="212" t="s">
        <v>315</v>
      </c>
      <c r="B23" s="213" t="s">
        <v>376</v>
      </c>
      <c r="C23" s="77" t="s">
        <v>332</v>
      </c>
      <c r="D23" s="77" t="s">
        <v>333</v>
      </c>
      <c r="E23" s="58" t="s">
        <v>377</v>
      </c>
      <c r="F23" s="77" t="s">
        <v>335</v>
      </c>
      <c r="G23" s="58" t="s">
        <v>378</v>
      </c>
      <c r="H23" s="77" t="s">
        <v>379</v>
      </c>
      <c r="I23" s="77" t="s">
        <v>338</v>
      </c>
      <c r="J23" s="58" t="s">
        <v>380</v>
      </c>
    </row>
    <row r="24" spans="1:10" ht="18.75" customHeight="1" x14ac:dyDescent="0.3">
      <c r="A24" s="212" t="s">
        <v>315</v>
      </c>
      <c r="B24" s="213" t="s">
        <v>376</v>
      </c>
      <c r="C24" s="77" t="s">
        <v>340</v>
      </c>
      <c r="D24" s="77" t="s">
        <v>341</v>
      </c>
      <c r="E24" s="58" t="s">
        <v>381</v>
      </c>
      <c r="F24" s="77" t="s">
        <v>335</v>
      </c>
      <c r="G24" s="58" t="s">
        <v>382</v>
      </c>
      <c r="H24" s="77" t="s">
        <v>337</v>
      </c>
      <c r="I24" s="77" t="s">
        <v>356</v>
      </c>
      <c r="J24" s="58" t="s">
        <v>383</v>
      </c>
    </row>
    <row r="25" spans="1:10" ht="18.75" customHeight="1" x14ac:dyDescent="0.3">
      <c r="A25" s="212" t="s">
        <v>315</v>
      </c>
      <c r="B25" s="213" t="s">
        <v>376</v>
      </c>
      <c r="C25" s="77" t="s">
        <v>345</v>
      </c>
      <c r="D25" s="77" t="s">
        <v>346</v>
      </c>
      <c r="E25" s="58" t="s">
        <v>384</v>
      </c>
      <c r="F25" s="77" t="s">
        <v>335</v>
      </c>
      <c r="G25" s="58" t="s">
        <v>385</v>
      </c>
      <c r="H25" s="77" t="s">
        <v>386</v>
      </c>
      <c r="I25" s="77" t="s">
        <v>338</v>
      </c>
      <c r="J25" s="58" t="s">
        <v>383</v>
      </c>
    </row>
    <row r="26" spans="1:10" ht="18.75" customHeight="1" x14ac:dyDescent="0.3">
      <c r="A26" s="212" t="s">
        <v>301</v>
      </c>
      <c r="B26" s="213" t="s">
        <v>387</v>
      </c>
      <c r="C26" s="77" t="s">
        <v>332</v>
      </c>
      <c r="D26" s="77" t="s">
        <v>350</v>
      </c>
      <c r="E26" s="58" t="s">
        <v>388</v>
      </c>
      <c r="F26" s="77" t="s">
        <v>335</v>
      </c>
      <c r="G26" s="58" t="s">
        <v>336</v>
      </c>
      <c r="H26" s="77" t="s">
        <v>389</v>
      </c>
      <c r="I26" s="77" t="s">
        <v>338</v>
      </c>
      <c r="J26" s="58" t="s">
        <v>387</v>
      </c>
    </row>
    <row r="27" spans="1:10" ht="18.75" customHeight="1" x14ac:dyDescent="0.3">
      <c r="A27" s="212" t="s">
        <v>301</v>
      </c>
      <c r="B27" s="213" t="s">
        <v>387</v>
      </c>
      <c r="C27" s="77" t="s">
        <v>340</v>
      </c>
      <c r="D27" s="77" t="s">
        <v>341</v>
      </c>
      <c r="E27" s="58" t="s">
        <v>390</v>
      </c>
      <c r="F27" s="77" t="s">
        <v>360</v>
      </c>
      <c r="G27" s="58" t="s">
        <v>368</v>
      </c>
      <c r="H27" s="77" t="s">
        <v>361</v>
      </c>
      <c r="I27" s="77" t="s">
        <v>356</v>
      </c>
      <c r="J27" s="58" t="s">
        <v>387</v>
      </c>
    </row>
    <row r="28" spans="1:10" ht="18.75" customHeight="1" x14ac:dyDescent="0.3">
      <c r="A28" s="212" t="s">
        <v>301</v>
      </c>
      <c r="B28" s="213" t="s">
        <v>387</v>
      </c>
      <c r="C28" s="77" t="s">
        <v>345</v>
      </c>
      <c r="D28" s="77" t="s">
        <v>346</v>
      </c>
      <c r="E28" s="58" t="s">
        <v>391</v>
      </c>
      <c r="F28" s="77" t="s">
        <v>360</v>
      </c>
      <c r="G28" s="58" t="s">
        <v>368</v>
      </c>
      <c r="H28" s="77" t="s">
        <v>361</v>
      </c>
      <c r="I28" s="77" t="s">
        <v>356</v>
      </c>
      <c r="J28" s="58" t="s">
        <v>387</v>
      </c>
    </row>
    <row r="29" spans="1:10" ht="18.75" customHeight="1" x14ac:dyDescent="0.3">
      <c r="A29" s="212" t="s">
        <v>311</v>
      </c>
      <c r="B29" s="213" t="s">
        <v>508</v>
      </c>
      <c r="C29" s="77" t="s">
        <v>332</v>
      </c>
      <c r="D29" s="77" t="s">
        <v>350</v>
      </c>
      <c r="E29" s="58" t="s">
        <v>393</v>
      </c>
      <c r="F29" s="77" t="s">
        <v>335</v>
      </c>
      <c r="G29" s="58" t="s">
        <v>336</v>
      </c>
      <c r="H29" s="77" t="s">
        <v>361</v>
      </c>
      <c r="I29" s="77" t="s">
        <v>338</v>
      </c>
      <c r="J29" s="58" t="s">
        <v>394</v>
      </c>
    </row>
    <row r="30" spans="1:10" ht="18.75" customHeight="1" x14ac:dyDescent="0.3">
      <c r="A30" s="212" t="s">
        <v>311</v>
      </c>
      <c r="B30" s="213" t="s">
        <v>392</v>
      </c>
      <c r="C30" s="77" t="s">
        <v>340</v>
      </c>
      <c r="D30" s="77" t="s">
        <v>341</v>
      </c>
      <c r="E30" s="58" t="s">
        <v>395</v>
      </c>
      <c r="F30" s="77" t="s">
        <v>335</v>
      </c>
      <c r="G30" s="58" t="s">
        <v>368</v>
      </c>
      <c r="H30" s="77" t="s">
        <v>361</v>
      </c>
      <c r="I30" s="77" t="s">
        <v>356</v>
      </c>
      <c r="J30" s="58" t="s">
        <v>394</v>
      </c>
    </row>
    <row r="31" spans="1:10" ht="18.75" customHeight="1" x14ac:dyDescent="0.3">
      <c r="A31" s="212" t="s">
        <v>311</v>
      </c>
      <c r="B31" s="213" t="s">
        <v>392</v>
      </c>
      <c r="C31" s="77" t="s">
        <v>345</v>
      </c>
      <c r="D31" s="77" t="s">
        <v>346</v>
      </c>
      <c r="E31" s="58" t="s">
        <v>375</v>
      </c>
      <c r="F31" s="77" t="s">
        <v>335</v>
      </c>
      <c r="G31" s="58" t="s">
        <v>368</v>
      </c>
      <c r="H31" s="77" t="s">
        <v>361</v>
      </c>
      <c r="I31" s="77" t="s">
        <v>356</v>
      </c>
      <c r="J31" s="58" t="s">
        <v>395</v>
      </c>
    </row>
    <row r="32" spans="1:10" ht="18.75" customHeight="1" x14ac:dyDescent="0.3">
      <c r="A32" s="212" t="s">
        <v>280</v>
      </c>
      <c r="B32" s="213" t="s">
        <v>396</v>
      </c>
      <c r="C32" s="77" t="s">
        <v>332</v>
      </c>
      <c r="D32" s="77" t="s">
        <v>372</v>
      </c>
      <c r="E32" s="58" t="s">
        <v>397</v>
      </c>
      <c r="F32" s="77" t="s">
        <v>360</v>
      </c>
      <c r="G32" s="58" t="s">
        <v>336</v>
      </c>
      <c r="H32" s="77" t="s">
        <v>361</v>
      </c>
      <c r="I32" s="77" t="s">
        <v>338</v>
      </c>
      <c r="J32" s="58" t="s">
        <v>398</v>
      </c>
    </row>
    <row r="33" spans="1:10" ht="18.75" customHeight="1" x14ac:dyDescent="0.3">
      <c r="A33" s="212" t="s">
        <v>280</v>
      </c>
      <c r="B33" s="213" t="s">
        <v>396</v>
      </c>
      <c r="C33" s="77" t="s">
        <v>340</v>
      </c>
      <c r="D33" s="77" t="s">
        <v>341</v>
      </c>
      <c r="E33" s="58" t="s">
        <v>399</v>
      </c>
      <c r="F33" s="77" t="s">
        <v>360</v>
      </c>
      <c r="G33" s="58" t="s">
        <v>364</v>
      </c>
      <c r="H33" s="77" t="s">
        <v>361</v>
      </c>
      <c r="I33" s="77" t="s">
        <v>356</v>
      </c>
      <c r="J33" s="58" t="s">
        <v>400</v>
      </c>
    </row>
    <row r="34" spans="1:10" ht="18.75" customHeight="1" x14ac:dyDescent="0.3">
      <c r="A34" s="212" t="s">
        <v>280</v>
      </c>
      <c r="B34" s="213" t="s">
        <v>396</v>
      </c>
      <c r="C34" s="77" t="s">
        <v>345</v>
      </c>
      <c r="D34" s="77" t="s">
        <v>346</v>
      </c>
      <c r="E34" s="58" t="s">
        <v>401</v>
      </c>
      <c r="F34" s="77" t="s">
        <v>360</v>
      </c>
      <c r="G34" s="58" t="s">
        <v>368</v>
      </c>
      <c r="H34" s="77" t="s">
        <v>361</v>
      </c>
      <c r="I34" s="77" t="s">
        <v>356</v>
      </c>
      <c r="J34" s="58" t="s">
        <v>398</v>
      </c>
    </row>
    <row r="35" spans="1:10" ht="18.75" customHeight="1" x14ac:dyDescent="0.3">
      <c r="A35" s="212" t="s">
        <v>505</v>
      </c>
      <c r="B35" s="213" t="s">
        <v>509</v>
      </c>
      <c r="C35" s="77" t="s">
        <v>332</v>
      </c>
      <c r="D35" s="77" t="s">
        <v>350</v>
      </c>
      <c r="E35" s="58" t="s">
        <v>403</v>
      </c>
      <c r="F35" s="77" t="s">
        <v>335</v>
      </c>
      <c r="G35" s="58" t="s">
        <v>336</v>
      </c>
      <c r="H35" s="77" t="s">
        <v>389</v>
      </c>
      <c r="I35" s="77" t="s">
        <v>338</v>
      </c>
      <c r="J35" s="58" t="s">
        <v>404</v>
      </c>
    </row>
    <row r="36" spans="1:10" ht="18.75" customHeight="1" x14ac:dyDescent="0.3">
      <c r="A36" s="212" t="s">
        <v>307</v>
      </c>
      <c r="B36" s="213" t="s">
        <v>402</v>
      </c>
      <c r="C36" s="77" t="s">
        <v>340</v>
      </c>
      <c r="D36" s="77" t="s">
        <v>362</v>
      </c>
      <c r="E36" s="58" t="s">
        <v>405</v>
      </c>
      <c r="F36" s="77" t="s">
        <v>335</v>
      </c>
      <c r="G36" s="58" t="s">
        <v>336</v>
      </c>
      <c r="H36" s="77" t="s">
        <v>406</v>
      </c>
      <c r="I36" s="77" t="s">
        <v>338</v>
      </c>
      <c r="J36" s="58" t="s">
        <v>407</v>
      </c>
    </row>
    <row r="37" spans="1:10" ht="18.75" customHeight="1" x14ac:dyDescent="0.3">
      <c r="A37" s="212" t="s">
        <v>307</v>
      </c>
      <c r="B37" s="213" t="s">
        <v>402</v>
      </c>
      <c r="C37" s="77" t="s">
        <v>345</v>
      </c>
      <c r="D37" s="77" t="s">
        <v>346</v>
      </c>
      <c r="E37" s="58" t="s">
        <v>408</v>
      </c>
      <c r="F37" s="77" t="s">
        <v>343</v>
      </c>
      <c r="G37" s="58" t="s">
        <v>409</v>
      </c>
      <c r="H37" s="77" t="s">
        <v>337</v>
      </c>
      <c r="I37" s="77" t="s">
        <v>338</v>
      </c>
      <c r="J37" s="58" t="s">
        <v>410</v>
      </c>
    </row>
    <row r="38" spans="1:10" ht="18.75" customHeight="1" x14ac:dyDescent="0.3">
      <c r="A38" s="212" t="s">
        <v>286</v>
      </c>
      <c r="B38" s="213" t="s">
        <v>510</v>
      </c>
      <c r="C38" s="77" t="s">
        <v>332</v>
      </c>
      <c r="D38" s="77" t="s">
        <v>333</v>
      </c>
      <c r="E38" s="58" t="s">
        <v>412</v>
      </c>
      <c r="F38" s="77" t="s">
        <v>335</v>
      </c>
      <c r="G38" s="58" t="s">
        <v>336</v>
      </c>
      <c r="H38" s="77" t="s">
        <v>413</v>
      </c>
      <c r="I38" s="77" t="s">
        <v>338</v>
      </c>
      <c r="J38" s="58" t="s">
        <v>414</v>
      </c>
    </row>
    <row r="39" spans="1:10" ht="18.75" customHeight="1" x14ac:dyDescent="0.3">
      <c r="A39" s="212" t="s">
        <v>286</v>
      </c>
      <c r="B39" s="213" t="s">
        <v>411</v>
      </c>
      <c r="C39" s="77" t="s">
        <v>340</v>
      </c>
      <c r="D39" s="77" t="s">
        <v>341</v>
      </c>
      <c r="E39" s="58" t="s">
        <v>415</v>
      </c>
      <c r="F39" s="77" t="s">
        <v>343</v>
      </c>
      <c r="G39" s="58" t="s">
        <v>364</v>
      </c>
      <c r="H39" s="77" t="s">
        <v>337</v>
      </c>
      <c r="I39" s="77" t="s">
        <v>338</v>
      </c>
      <c r="J39" s="58" t="s">
        <v>416</v>
      </c>
    </row>
    <row r="40" spans="1:10" ht="18.75" customHeight="1" x14ac:dyDescent="0.3">
      <c r="A40" s="212" t="s">
        <v>286</v>
      </c>
      <c r="B40" s="213" t="s">
        <v>411</v>
      </c>
      <c r="C40" s="77" t="s">
        <v>345</v>
      </c>
      <c r="D40" s="77" t="s">
        <v>346</v>
      </c>
      <c r="E40" s="58" t="s">
        <v>417</v>
      </c>
      <c r="F40" s="77" t="s">
        <v>343</v>
      </c>
      <c r="G40" s="58" t="s">
        <v>368</v>
      </c>
      <c r="H40" s="77" t="s">
        <v>337</v>
      </c>
      <c r="I40" s="77" t="s">
        <v>338</v>
      </c>
      <c r="J40" s="58" t="s">
        <v>418</v>
      </c>
    </row>
  </sheetData>
  <mergeCells count="24"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A2:J2"/>
    <mergeCell ref="A3:H3"/>
    <mergeCell ref="A8:A10"/>
    <mergeCell ref="B8:B10"/>
    <mergeCell ref="A11:A13"/>
    <mergeCell ref="B11:B13"/>
  </mergeCells>
  <phoneticPr fontId="3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2025-05-14T03:18:56Z</dcterms:modified>
</cp:coreProperties>
</file>