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firstSheet="7" activeTab="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8">'部门项目支出绩效目标表05-2'!$2:$4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<sst xmlns="http://schemas.openxmlformats.org/spreadsheetml/2006/main" count="1198" uniqueCount="457">
  <si>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</si>
  <si>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</si>
  <si>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</si>
  <si>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</si>
  <si>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</si>
  <si>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</si>
  <si>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</si>
  <si>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</si>
  <si>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</si>
  <si>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</si>
  <si>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</si>
  <si>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</si>
  <si>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</si>
  <si>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</si>
  <si>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</si>
  <si>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</si>
  <si>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</si>
  <si>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</si>
  <si>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</si>
  <si>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</si>
  <si>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</si>
  <si>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</si>
  <si>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</si>
  <si>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</si>
  <si>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</si>
  <si>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</si>
  <si>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</si>
  <si>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</si>
  <si>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</si>
  <si>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</si>
  <si>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</si>
  <si>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</si>
  <si>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</si>
  <si>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</si>
  <si>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</si>
  <si>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</si>
  <si>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</si>
  <si>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</si>
  <si>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</si>
  <si>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</si>
  <si>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</si>
  <si>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</si>
  <si>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</si>
  <si>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</si>
  <si>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</si>
  <si>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</si>
  <si>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</si>
  <si>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</si>
  <si>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</si>
  <si>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</si>
  <si>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</si>
  <si>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</si>
  <si>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</si>
  <si>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</si>
  <si>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</si>
  <si>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</si>
  <si>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</si>
  <si>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</si>
  <si>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</si>
  <si>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</si>
  <si>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</si>
  <si>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</si>
  <si>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</si>
  <si>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</si>
  <si>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</si>
  <si>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</si>
  <si>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</si>
  <si>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</si>
  <si>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</si>
  <si>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704001</t>
  </si>
  <si>
    <t>临沧市老干部活动中心</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</si>
  <si>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</si>
  <si>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</si>
  <si>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</si>
  <si>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</si>
  <si>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</si>
  <si>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</si>
  <si>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</si>
  <si>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</si>
  <si>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</si>
  <si>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</si>
  <si>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</si>
  <si>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</si>
  <si>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</si>
  <si>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</si>
  <si>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</si>
  <si>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</si>
  <si>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2080501</t>
  </si>
  <si>
    <t>行政单位离退休</t>
  </si>
  <si>
    <t>2080503</t>
  </si>
  <si>
    <t>离退休人员管理机构</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</si>
  <si>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</si>
  <si>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</si>
  <si>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</si>
  <si>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</si>
  <si>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</si>
  <si>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</si>
  <si>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</si>
  <si>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</si>
  <si>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</si>
  <si>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</si>
  <si>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</si>
  <si>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</si>
  <si>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</si>
  <si>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</si>
  <si>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</si>
  <si>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</si>
  <si>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</si>
  <si>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</si>
  <si>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</si>
  <si>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</si>
  <si>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</si>
  <si>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</si>
  <si>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</si>
  <si>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</si>
  <si>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</si>
  <si>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</si>
  <si>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</si>
  <si>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</si>
  <si>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</si>
  <si>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</si>
  <si>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</si>
  <si>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</si>
  <si>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</si>
  <si>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</si>
  <si>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</si>
  <si>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</si>
  <si>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</si>
  <si>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</si>
  <si>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</si>
  <si>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</si>
  <si>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</si>
  <si>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</si>
  <si>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</si>
  <si>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</si>
  <si>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</si>
  <si>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</si>
  <si>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</si>
  <si>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</si>
  <si>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</si>
  <si>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</si>
  <si>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</si>
  <si>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</si>
  <si>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</si>
  <si>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</si>
  <si>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</si>
  <si>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</si>
  <si>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</si>
  <si>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</si>
  <si>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</si>
  <si>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</si>
  <si>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</si>
  <si>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</si>
  <si>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</si>
  <si>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</si>
  <si>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</si>
  <si>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</si>
  <si>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</si>
  <si>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</si>
  <si>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</si>
  <si>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</si>
  <si>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</si>
  <si>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</si>
  <si>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</si>
  <si>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</si>
  <si>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</si>
  <si>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</si>
  <si>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</si>
  <si>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</si>
  <si>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</si>
  <si>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</si>
  <si>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</si>
  <si>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</si>
  <si>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</si>
  <si>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</si>
  <si>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</si>
  <si>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</si>
  <si>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</si>
  <si>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</si>
  <si>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</si>
  <si>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</si>
  <si>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</si>
  <si>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</si>
  <si>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</si>
  <si>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</si>
  <si>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</si>
  <si>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</si>
  <si>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</si>
  <si>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</si>
  <si>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已预拨</t>
  </si>
  <si>
    <t>事业单位
经营收入</t>
  </si>
  <si>
    <t>530900210000000003246</t>
  </si>
  <si>
    <t>行政人员支出工资</t>
  </si>
  <si>
    <t>30101</t>
  </si>
  <si>
    <t>基本工资</t>
  </si>
  <si>
    <t>30102</t>
  </si>
  <si>
    <t>津贴补贴</t>
  </si>
  <si>
    <t>30103</t>
  </si>
  <si>
    <t>奖金</t>
  </si>
  <si>
    <t>530900231100001481108</t>
  </si>
  <si>
    <t>行政人员绩效考核奖</t>
  </si>
  <si>
    <t>530900210000000003247</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</si>
  <si>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</si>
  <si>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</si>
  <si>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</si>
  <si>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</si>
  <si>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</si>
  <si>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</si>
  <si>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</si>
  <si>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</si>
  <si>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</si>
  <si>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</si>
  <si>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</si>
  <si>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530900210000000003248</t>
  </si>
  <si>
    <t>30113</t>
  </si>
  <si>
    <t>530900221100000254703</t>
  </si>
  <si>
    <t>30217</t>
  </si>
  <si>
    <t>530900210000000003255</t>
  </si>
  <si>
    <t>一般公用经费</t>
  </si>
  <si>
    <t>30211</t>
  </si>
  <si>
    <t>差旅费</t>
  </si>
  <si>
    <t>30299</t>
  </si>
  <si>
    <t>其他商品和服务支出</t>
  </si>
  <si>
    <t>530900210000000003254</t>
  </si>
  <si>
    <t>离退休公用经费</t>
  </si>
  <si>
    <t>30201</t>
  </si>
  <si>
    <t>办公费</t>
  </si>
  <si>
    <t>530900210000000003256</t>
  </si>
  <si>
    <t>职工教育经费</t>
  </si>
  <si>
    <t>30216</t>
  </si>
  <si>
    <t>培训费</t>
  </si>
  <si>
    <t>530900210000000003252</t>
  </si>
  <si>
    <t>工会经费</t>
  </si>
  <si>
    <t>30228</t>
  </si>
  <si>
    <t>530900210000000003253</t>
  </si>
  <si>
    <t>福利费</t>
  </si>
  <si>
    <t>30229</t>
  </si>
  <si>
    <t>530900210000000003250</t>
  </si>
  <si>
    <t>公务用车运行维护费</t>
  </si>
  <si>
    <t>30231</t>
  </si>
  <si>
    <t>530900210000000003251</t>
  </si>
  <si>
    <t>行政人员公务交通补贴</t>
  </si>
  <si>
    <t>30239</t>
  </si>
  <si>
    <t>其他交通费用</t>
  </si>
  <si>
    <t>530900210000000003249</t>
  </si>
  <si>
    <t>离退休费</t>
  </si>
  <si>
    <t>30301</t>
  </si>
  <si>
    <t>离休费</t>
  </si>
  <si>
    <t>30302</t>
  </si>
  <si>
    <t>退休费</t>
  </si>
  <si>
    <t>530900231100001482900</t>
  </si>
  <si>
    <t>离休人员医疗统筹费</t>
  </si>
  <si>
    <t>30307</t>
  </si>
  <si>
    <t>医疗费补助</t>
  </si>
  <si>
    <t>预算05-1表</t>
  </si>
  <si>
    <t>项目分类</t>
  </si>
  <si>
    <t>项目单位</t>
  </si>
  <si>
    <t>经济科目编码</t>
  </si>
  <si>
    <t>经济科目名称</t>
  </si>
  <si>
    <t>本年拨款</t>
  </si>
  <si>
    <t>其中：本次下达</t>
  </si>
  <si>
    <t>编外人员工资经费</t>
  </si>
  <si>
    <t>专项业务类</t>
  </si>
  <si>
    <t>530900241100002241949</t>
  </si>
  <si>
    <t>30226</t>
  </si>
  <si>
    <t>劳务费</t>
  </si>
  <si>
    <t>临沧市老干部活动中心补助资金</t>
  </si>
  <si>
    <t>530900231100002118406</t>
  </si>
  <si>
    <t>30207</t>
  </si>
  <si>
    <t>邮电费</t>
  </si>
  <si>
    <t>30213</t>
  </si>
  <si>
    <t>维修（护）费</t>
  </si>
  <si>
    <t>30305</t>
  </si>
  <si>
    <t>生活补助</t>
  </si>
  <si>
    <t>社会治安综合治理经费</t>
  </si>
  <si>
    <t>530900210000000003795</t>
  </si>
  <si>
    <t>30209</t>
  </si>
  <si>
    <t>物业管理费</t>
  </si>
  <si>
    <t>市老年大学（市老干部活动中心）办公办学经费</t>
  </si>
  <si>
    <t>民生类</t>
  </si>
  <si>
    <t>530900231100001165040</t>
  </si>
  <si>
    <t>30214</t>
  </si>
  <si>
    <t>租赁费</t>
  </si>
  <si>
    <t>市老年大学学费经费</t>
  </si>
  <si>
    <t>事业发展类</t>
  </si>
  <si>
    <t>530900231100001185884</t>
  </si>
  <si>
    <t>30205</t>
  </si>
  <si>
    <t>水费</t>
  </si>
  <si>
    <t>30206</t>
  </si>
  <si>
    <t>电费</t>
  </si>
  <si>
    <t>31002</t>
  </si>
  <si>
    <t>办公设备购置</t>
  </si>
  <si>
    <t>预算05-2表</t>
  </si>
  <si>
    <t>单位名称、项目名称</t>
  </si>
  <si>
    <t>项目年度绩效目标</t>
  </si>
  <si>
    <t>一级指标</t>
  </si>
  <si>
    <t>二级指标</t>
  </si>
  <si>
    <t>三级指标</t>
  </si>
  <si>
    <t>指标性质</t>
  </si>
  <si>
    <t>指标值</t>
  </si>
  <si>
    <t>度量单位</t>
  </si>
  <si>
    <t>指标属性</t>
  </si>
  <si>
    <t>指标内容</t>
  </si>
  <si>
    <t>重大节日慰问离退休干部；支付巩固脱贫攻坚成果和驻村工作队员经费，支付离退休干部党支部工作经费；支付老干部报刊订阅费；老干部活动中心工作经费；基础设施、公房维修。</t>
  </si>
  <si>
    <t>产出指标</t>
  </si>
  <si>
    <t>数量指标</t>
  </si>
  <si>
    <t>公房和基础设施修缮次数</t>
  </si>
  <si>
    <t>&gt;=</t>
  </si>
  <si>
    <t>4</t>
  </si>
  <si>
    <t>次</t>
  </si>
  <si>
    <t>定量指标</t>
  </si>
  <si>
    <t>反映单位年内公房和基础设施维修次数。</t>
  </si>
  <si>
    <t>慰问次数</t>
  </si>
  <si>
    <t>=</t>
  </si>
  <si>
    <t>反映单位重大节日实际慰问次数。</t>
  </si>
  <si>
    <t>下拨驻村工作队员工作经费和助力巩固脱贫攻坚成果经费次数</t>
  </si>
  <si>
    <t>反映年内下拨驻村工作队员工作经费和助力巩固脱贫攻坚成果经费次数。</t>
  </si>
  <si>
    <t>时效指标</t>
  </si>
  <si>
    <t>重大节日慰问、生病住院慰问老干部及时率</t>
  </si>
  <si>
    <t>100</t>
  </si>
  <si>
    <t>%</t>
  </si>
  <si>
    <t>反应是否及时看望慰问老干部。</t>
  </si>
  <si>
    <t>零星修缮（维修）及时率</t>
  </si>
  <si>
    <t>95</t>
  </si>
  <si>
    <t>反映零星修缮（维修）及时的情况。零星修缮（维修）及时率=在规定时间内完成零星修缮（维修）数量/报修数量*100%</t>
  </si>
  <si>
    <t>效益指标</t>
  </si>
  <si>
    <t>可持续影响</t>
  </si>
  <si>
    <t>老干部上访率</t>
  </si>
  <si>
    <t>&lt;=</t>
  </si>
  <si>
    <t>1.00</t>
  </si>
  <si>
    <t>反映老干部上访率。</t>
  </si>
  <si>
    <t>满意度指标</t>
  </si>
  <si>
    <t>服务对象满意度</t>
  </si>
  <si>
    <t>老年大学学员满意度</t>
  </si>
  <si>
    <t>反映老年大学学员对单位满意度。</t>
  </si>
  <si>
    <t>老干部满意度</t>
  </si>
  <si>
    <t>反映老干部对本单位工作的满意度。</t>
  </si>
  <si>
    <t>项目经费到位后，严格遵守财经纪律和经费使用程序，聘请保洁员1名，保安人员1名，引进物业公司1家；开展社会治安综合宣传3次；服务对象满意度达95%以上。为老干部创造一个安全、舒适的环境。</t>
  </si>
  <si>
    <t>开展法治宣传次数</t>
  </si>
  <si>
    <t>反映单位年内开展法治宣传次数的情况。</t>
  </si>
  <si>
    <t>设施设备（系统）检查检修次数</t>
  </si>
  <si>
    <t>24</t>
  </si>
  <si>
    <t>次/年</t>
  </si>
  <si>
    <t>反映消防、安保、监控系统等设施设备检查检修次数的情况。（具体运用时，根据不同的设施对检查的要求进行检查频次的设置。）</t>
  </si>
  <si>
    <t>物业管理覆盖面积</t>
  </si>
  <si>
    <t>6211.26</t>
  </si>
  <si>
    <t>平方米</t>
  </si>
  <si>
    <t xml:space="preserve">反映社会治安综合治理经费保障单位实际物业管理面积。
</t>
  </si>
  <si>
    <t>发放劳务费人数</t>
  </si>
  <si>
    <t>人</t>
  </si>
  <si>
    <t xml:space="preserve">反映单位实际发放劳务费的安保人员、保洁人员数量。
</t>
  </si>
  <si>
    <t>质量指标</t>
  </si>
  <si>
    <t>保卫人员在岗率</t>
  </si>
  <si>
    <t>反映保卫服务人员等物管人员在岗的情况。</t>
  </si>
  <si>
    <t>保洁人员出勤率</t>
  </si>
  <si>
    <t>反映年内保洁出勤情况。</t>
  </si>
  <si>
    <t>劳务费发放及时率</t>
  </si>
  <si>
    <t>反映发放单位及时发放补助资金的情况。发放及时率=在时限内发放资金/应发放资金*100%</t>
  </si>
  <si>
    <t>社会效益</t>
  </si>
  <si>
    <t>设施设备（系统)发生故障次数</t>
  </si>
  <si>
    <t>反映消防、安保、监控系统等设施设备发生故障的情况。</t>
  </si>
  <si>
    <t>部门运转</t>
  </si>
  <si>
    <t>正常运转</t>
  </si>
  <si>
    <t>定性指标</t>
  </si>
  <si>
    <t>反映部门（单位）运转情况。</t>
  </si>
  <si>
    <t>反映保安、保洁、物业服务受益人员满意程度。</t>
  </si>
  <si>
    <t xml:space="preserve">反映老年大学学员对部单位履职情况的满意程度。
</t>
  </si>
  <si>
    <t>根据《中共云南省委老干部局印发&lt;关于在全省老干部活动中心（室）中创建“示范活动中心（室）”的意见&gt;的通知》（云老通〔2017〕21号）和“临办发〔2018〕20号”精神，要求加强老干部活动中心（老年大学、老干部党校）建设，积极开展学习和文体活动。根据《中共云南省委组织部等九部门关于加强全省老年教育工作的通知》（云老通〔2019〕40号）、《临沧市人民政府办公室关于加强老年教育工作的实施意见》（临政办发〔2019〕21号）和《中共临沧市委组织部等八部门关于进一步加强全市老年教育的通知》（临老字〔2020〕20号），《关于推进全市老年大学高质量发展的实施意见》（临老字〔2022〕16号）文件要求抓好老年教育工作。</t>
  </si>
  <si>
    <t>学员汇报演出场次</t>
  </si>
  <si>
    <t>场</t>
  </si>
  <si>
    <t>反映年度举办公益演出的场次情况。</t>
  </si>
  <si>
    <t>招收老年大学学员人次</t>
  </si>
  <si>
    <t>800</t>
  </si>
  <si>
    <t>人次</t>
  </si>
  <si>
    <t>反映年内单位招收老年大学学员人次。</t>
  </si>
  <si>
    <t>开展培训次数</t>
  </si>
  <si>
    <t>反映本单位年内开展培训次数。</t>
  </si>
  <si>
    <t>观众人次</t>
  </si>
  <si>
    <t>650</t>
  </si>
  <si>
    <t>反映观看节目的观众人次情况。</t>
  </si>
  <si>
    <t>反映参训人员对培训内容、讲师授课、课程设置和培训效果等的满意度。
参训人员满意度=（对培训整体满意的参训人数/参训总人数）*100%</t>
  </si>
  <si>
    <t>编外人员用工成本补助经费，用于缴纳编外人员的五险一金（单位部分）和工资。编外人员岗位为老干部提供用车驾驶服务，维护单位内部公共设备安全和完成其他服务工作。</t>
  </si>
  <si>
    <t>提供驾驶服务次数</t>
  </si>
  <si>
    <t>20</t>
  </si>
  <si>
    <t>反映年内为老干部看病就医、参加重要会议提供驾驶车辆服务次数。</t>
  </si>
  <si>
    <t>单位内部开展安全检查次数</t>
  </si>
  <si>
    <t>反映年内单位内部开展安全检查次数。</t>
  </si>
  <si>
    <t>提供驾驶服务及时率</t>
  </si>
  <si>
    <t>反映为老同志提供驾驶服务的及时性。</t>
  </si>
  <si>
    <t>编外人员工资发放及时率</t>
  </si>
  <si>
    <t>公务用车正常运转</t>
  </si>
  <si>
    <t xml:space="preserve">反映单位公务用车正常运转情况。
</t>
  </si>
  <si>
    <t>反映服务对象对政府购买服务人员驾驶服务工作的整体满意情况。</t>
  </si>
  <si>
    <t>根据《中共云南省委组织部等九部门关于加强全省老年教育工作的通知》（云老通〔2019〕40号）、《临沧市人民政府办公室关于加强老年教育工作的实施意见》（临政办发〔2019〕21号）和《中共临沧市委组织部等八部门关于进一步加强全市老年教育的通知》（临老字〔2020〕20号），要求抓好老年教育工作，保障老年大学日常工作开展。</t>
  </si>
  <si>
    <t>聘请教师人数</t>
  </si>
  <si>
    <t>反映老年大学年内聘请教师人数。</t>
  </si>
  <si>
    <t>开设课程门数</t>
  </si>
  <si>
    <t>门</t>
  </si>
  <si>
    <t>反映年内市老年大学开设课程数。</t>
  </si>
  <si>
    <t>开展活动次数</t>
  </si>
  <si>
    <t>反映年度内市老年大学临时党支部开展活动次数情况。</t>
  </si>
  <si>
    <t>反映演出现场观看节目的观众人次情况。</t>
  </si>
  <si>
    <t>预算06表</t>
  </si>
  <si>
    <t>政府性基金预算支出预算表</t>
  </si>
  <si>
    <t>单位名称：全部</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</si>
  <si>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</si>
  <si>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</si>
  <si>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</si>
  <si>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</si>
  <si>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</si>
  <si>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</si>
  <si>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</si>
  <si>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</si>
  <si>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</si>
  <si>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</si>
  <si>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</si>
  <si>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公务用车维修保养</t>
  </si>
  <si>
    <t>车辆维修和保养服务</t>
  </si>
  <si>
    <t>年</t>
  </si>
  <si>
    <t>购买公务用车保险</t>
  </si>
  <si>
    <t>机动车保险服务</t>
  </si>
  <si>
    <t>购买办公用复印纸</t>
  </si>
  <si>
    <t>复印纸</t>
  </si>
  <si>
    <t>批</t>
  </si>
  <si>
    <t>预算08表</t>
  </si>
  <si>
    <t>政府购买服务项目</t>
  </si>
  <si>
    <t>政府购买服务目录</t>
  </si>
  <si>
    <t>政府性基金</t>
  </si>
  <si>
    <t>预算09-1表</t>
  </si>
  <si>
    <t>单位名称（项目）</t>
  </si>
  <si>
    <t>地区</t>
  </si>
  <si>
    <t>凤庆县</t>
  </si>
  <si>
    <t>云县</t>
  </si>
  <si>
    <t>临翔区</t>
  </si>
  <si>
    <t>永德县</t>
  </si>
  <si>
    <t>镇康县</t>
  </si>
  <si>
    <t>双江县</t>
  </si>
  <si>
    <t>耿马县</t>
  </si>
  <si>
    <t>沧源县</t>
  </si>
  <si>
    <t>高新区</t>
  </si>
  <si>
    <t>边境合作区</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</si>
  <si>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</si>
  <si>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</si>
  <si>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</si>
  <si>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</si>
  <si>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</si>
  <si>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</si>
  <si>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</si>
  <si>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</si>
  <si>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</si>
  <si>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</si>
  <si>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</si>
  <si>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</si>
  <si>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</si>
  <si>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</si>
  <si>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</si>
  <si>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312 民生类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</si>
</sst>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1">
    <font>
      <sz val="9"/>
      <color theme="1"/>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11.25"/>
      <name val="宋体"/>
      <charset val="134"/>
    </font>
    <font>
      <sz val="9"/>
      <name val="宋体"/>
      <charset val="134"/>
    </font>
    <font>
      <sz val="10"/>
      <name val="宋体"/>
      <charset val="134"/>
    </font>
    <font>
      <sz val="9"/>
      <name val="Microsoft YaHei UI"/>
      <charset val="134"/>
    </font>
    <font>
      <b/>
      <sz val="23"/>
      <name val="宋体"/>
      <charset val="134"/>
    </font>
    <font>
      <sz val="11.25"/>
      <color rgb="FF000000"/>
      <name val="宋体"/>
      <charset val="134"/>
    </font>
    <font>
      <b/>
      <sz val="22"/>
      <color rgb="FF000000"/>
      <name val="宋体"/>
      <charset val="134"/>
    </font>
    <font>
      <sz val="11"/>
      <name val="宋体"/>
      <charset val="134"/>
    </font>
    <font>
      <sz val="9"/>
      <color rgb="FF000000"/>
      <name val="Microsoft YaHei UI"/>
      <charset val="134"/>
    </font>
    <font>
      <sz val="10"/>
      <color rgb="FFFFFFFF"/>
      <name val="宋体"/>
      <charset val="134"/>
    </font>
    <font>
      <b/>
      <sz val="21"/>
      <color rgb="FF000000"/>
      <name val="宋体"/>
      <charset val="134"/>
    </font>
    <font>
      <sz val="10"/>
      <color theme="1"/>
      <name val="宋体"/>
      <charset val="134"/>
    </font>
    <font>
      <sz val="9"/>
      <color theme="1"/>
      <name val="宋体"/>
      <charset val="134"/>
    </font>
    <font>
      <sz val="11"/>
      <color theme="1"/>
      <name val="宋体"/>
      <charset val="134"/>
    </font>
    <font>
      <sz val="12"/>
      <color theme="1"/>
      <name val="宋体"/>
      <charset val="134"/>
    </font>
    <font>
      <sz val="20"/>
      <color rgb="FF000000"/>
      <name val="宋体"/>
      <charset val="134"/>
    </font>
    <font>
      <b/>
      <sz val="10"/>
      <color rgb="FF000000"/>
      <name val="宋体"/>
      <charset val="134"/>
    </font>
    <font>
      <b/>
      <sz val="9"/>
      <color rgb="FF000000"/>
      <name val="宋体"/>
      <charset val="134"/>
    </font>
    <font>
      <b/>
      <sz val="9"/>
      <name val="宋体"/>
      <charset val="134"/>
    </font>
    <font>
      <sz val="10"/>
      <name val="Arial"/>
      <charset val="134"/>
    </font>
    <font>
      <sz val="28"/>
      <color rgb="FF000000"/>
      <name val="宋体"/>
      <charset val="134"/>
    </font>
    <font>
      <sz val="10"/>
      <name val="Microsoft YaHei UI"/>
      <charset val="134"/>
    </font>
    <font>
      <sz val="30"/>
      <color rgb="FF000000"/>
      <name val="宋体"/>
      <charset val="134"/>
    </font>
    <font>
      <sz val="19"/>
      <color rgb="FF000000"/>
      <name val="宋体"/>
      <charset val="134"/>
    </font>
    <font>
      <b/>
      <sz val="11"/>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3" borderId="17"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8" applyNumberFormat="0" applyFill="0" applyAlignment="0" applyProtection="0">
      <alignment vertical="center"/>
    </xf>
    <xf numFmtId="0" fontId="38" fillId="0" borderId="18" applyNumberFormat="0" applyFill="0" applyAlignment="0" applyProtection="0">
      <alignment vertical="center"/>
    </xf>
    <xf numFmtId="0" fontId="39" fillId="0" borderId="19" applyNumberFormat="0" applyFill="0" applyAlignment="0" applyProtection="0">
      <alignment vertical="center"/>
    </xf>
    <xf numFmtId="0" fontId="39" fillId="0" borderId="0" applyNumberFormat="0" applyFill="0" applyBorder="0" applyAlignment="0" applyProtection="0">
      <alignment vertical="center"/>
    </xf>
    <xf numFmtId="0" fontId="40" fillId="4" borderId="20" applyNumberFormat="0" applyAlignment="0" applyProtection="0">
      <alignment vertical="center"/>
    </xf>
    <xf numFmtId="0" fontId="41" fillId="5" borderId="21" applyNumberFormat="0" applyAlignment="0" applyProtection="0">
      <alignment vertical="center"/>
    </xf>
    <xf numFmtId="0" fontId="42" fillId="5" borderId="20" applyNumberFormat="0" applyAlignment="0" applyProtection="0">
      <alignment vertical="center"/>
    </xf>
    <xf numFmtId="0" fontId="43" fillId="6" borderId="22" applyNumberFormat="0" applyAlignment="0" applyProtection="0">
      <alignment vertical="center"/>
    </xf>
    <xf numFmtId="0" fontId="44" fillId="0" borderId="23" applyNumberFormat="0" applyFill="0" applyAlignment="0" applyProtection="0">
      <alignment vertical="center"/>
    </xf>
    <xf numFmtId="0" fontId="45" fillId="0" borderId="24"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25">
    <xf numFmtId="0" fontId="0" fillId="0" borderId="0" xfId="0" applyBorder="1">
      <alignment vertical="top"/>
      <protection locked="0"/>
    </xf>
    <xf numFmtId="49" fontId="1" fillId="0" borderId="0" xfId="0" applyNumberFormat="1" applyFont="1" applyAlignment="1" applyProtection="1"/>
    <xf numFmtId="0" fontId="1" fillId="0" borderId="0" xfId="0" applyFont="1" applyAlignment="1" applyProtection="1"/>
    <xf numFmtId="0" fontId="1" fillId="0" borderId="0" xfId="0" applyFont="1" applyAlignment="1">
      <alignment horizontal="right" vertical="center"/>
      <protection locked="0"/>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4" fillId="0" borderId="0" xfId="0" applyFont="1" applyAlignment="1">
      <alignment horizontal="left" vertical="center"/>
      <protection locked="0"/>
    </xf>
    <xf numFmtId="0" fontId="5" fillId="0" borderId="0" xfId="0" applyFont="1" applyAlignment="1" applyProtection="1">
      <alignment horizontal="left" vertical="center"/>
    </xf>
    <xf numFmtId="0" fontId="5" fillId="0" borderId="0" xfId="0" applyFont="1" applyAlignment="1" applyProtection="1"/>
    <xf numFmtId="0" fontId="5" fillId="0" borderId="1" xfId="0" applyFont="1" applyBorder="1" applyAlignment="1">
      <alignment horizontal="center" vertical="center" wrapText="1"/>
      <protection locked="0"/>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lignment horizontal="center" vertical="center" wrapText="1"/>
      <protection locked="0"/>
    </xf>
    <xf numFmtId="0" fontId="5" fillId="0" borderId="5" xfId="0" applyFont="1" applyBorder="1" applyAlignment="1" applyProtection="1">
      <alignment horizontal="center" vertical="center" wrapText="1"/>
    </xf>
    <xf numFmtId="0" fontId="5" fillId="0" borderId="6" xfId="0" applyFont="1" applyBorder="1" applyAlignment="1">
      <alignment horizontal="center" vertical="center" wrapText="1"/>
      <protection locked="0"/>
    </xf>
    <xf numFmtId="0" fontId="5" fillId="0" borderId="6"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6" fillId="0" borderId="7" xfId="0" applyFont="1" applyBorder="1" applyAlignment="1">
      <alignment horizontal="center" vertical="center"/>
      <protection locked="0"/>
    </xf>
    <xf numFmtId="0" fontId="7" fillId="0" borderId="7" xfId="0" applyFont="1" applyBorder="1" applyAlignment="1">
      <alignment horizontal="left" vertical="center" wrapText="1"/>
      <protection locked="0"/>
    </xf>
    <xf numFmtId="0" fontId="7" fillId="0" borderId="7" xfId="0" applyFont="1" applyBorder="1" applyAlignment="1">
      <alignment horizontal="left" vertical="center"/>
      <protection locked="0"/>
    </xf>
    <xf numFmtId="0" fontId="7" fillId="0" borderId="7" xfId="0" applyFont="1" applyBorder="1" applyAlignment="1">
      <alignment horizontal="center" vertical="center" wrapText="1"/>
      <protection locked="0"/>
    </xf>
    <xf numFmtId="176" fontId="7" fillId="0" borderId="7" xfId="51" applyProtection="1">
      <alignment horizontal="right" vertical="center"/>
      <protection locked="0"/>
    </xf>
    <xf numFmtId="49" fontId="7" fillId="0" borderId="7" xfId="50" applyProtection="1">
      <alignment horizontal="left" vertical="center" wrapText="1"/>
      <protection locked="0"/>
    </xf>
    <xf numFmtId="0" fontId="8" fillId="0" borderId="7" xfId="0" applyFont="1" applyBorder="1" applyAlignment="1" applyProtection="1">
      <alignment horizontal="center"/>
    </xf>
    <xf numFmtId="0" fontId="5" fillId="0" borderId="1"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7" fillId="0" borderId="7" xfId="0" applyFont="1" applyBorder="1" applyAlignment="1" applyProtection="1">
      <alignment horizontal="left" vertical="center" wrapText="1"/>
    </xf>
    <xf numFmtId="0" fontId="7" fillId="0" borderId="7" xfId="0" applyFont="1" applyBorder="1" applyAlignment="1">
      <alignment horizontal="center" vertical="center"/>
      <protection locked="0"/>
    </xf>
    <xf numFmtId="0" fontId="4" fillId="0" borderId="0" xfId="0" applyFont="1" applyAlignment="1">
      <alignment horizontal="right" vertical="center"/>
      <protection locked="0"/>
    </xf>
    <xf numFmtId="0" fontId="4" fillId="0" borderId="0" xfId="0" applyFont="1" applyAlignment="1" applyProtection="1">
      <alignment horizontal="right" vertical="center"/>
    </xf>
    <xf numFmtId="0" fontId="2" fillId="0" borderId="0" xfId="0" applyFont="1" applyAlignment="1" applyProtection="1">
      <alignment horizontal="center" vertical="center" wrapText="1"/>
    </xf>
    <xf numFmtId="0" fontId="4" fillId="0" borderId="0" xfId="0" applyFont="1" applyAlignment="1" applyProtection="1">
      <alignment horizontal="left" vertical="center"/>
    </xf>
    <xf numFmtId="0" fontId="1" fillId="0" borderId="0" xfId="0" applyFont="1" applyAlignment="1" applyProtection="1">
      <alignment vertical="center"/>
    </xf>
    <xf numFmtId="0" fontId="8" fillId="0" borderId="0" xfId="0" applyFont="1" applyAlignment="1" applyProtection="1">
      <alignment horizontal="right"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9" fillId="0" borderId="0" xfId="0" applyFont="1" applyAlignment="1">
      <alignment horizontal="center" vertical="center"/>
      <protection locked="0"/>
    </xf>
    <xf numFmtId="0" fontId="4" fillId="0" borderId="7" xfId="0" applyFont="1" applyBorder="1" applyAlignment="1" applyProtection="1">
      <alignment vertical="center" wrapText="1"/>
    </xf>
    <xf numFmtId="0" fontId="4" fillId="0" borderId="7" xfId="0" applyFont="1" applyBorder="1" applyAlignment="1" applyProtection="1">
      <alignment horizontal="right" vertical="center" wrapText="1"/>
    </xf>
    <xf numFmtId="0" fontId="4" fillId="0" borderId="7" xfId="0" applyFont="1" applyBorder="1" applyAlignment="1" applyProtection="1">
      <alignment horizontal="center" vertical="center" wrapText="1"/>
    </xf>
    <xf numFmtId="0" fontId="8" fillId="0" borderId="7" xfId="0" applyFont="1" applyBorder="1" applyAlignment="1" applyProtection="1">
      <alignment horizontal="center" vertical="center"/>
    </xf>
    <xf numFmtId="0" fontId="10" fillId="0" borderId="0" xfId="0" applyFont="1" applyAlignment="1">
      <alignment horizontal="center" vertical="center"/>
      <protection locked="0"/>
    </xf>
    <xf numFmtId="0" fontId="7" fillId="0" borderId="0" xfId="0" applyFont="1" applyAlignment="1">
      <alignment horizontal="left" vertical="center"/>
      <protection locked="0"/>
    </xf>
    <xf numFmtId="0" fontId="8" fillId="0" borderId="0" xfId="0" applyFont="1" applyAlignment="1" applyProtection="1">
      <alignment vertical="center"/>
    </xf>
    <xf numFmtId="0" fontId="7" fillId="0" borderId="0" xfId="0" applyFont="1">
      <alignment vertical="top"/>
      <protection locked="0"/>
    </xf>
    <xf numFmtId="0" fontId="5" fillId="0" borderId="7" xfId="0" applyFont="1" applyBorder="1" applyAlignment="1">
      <alignment horizontal="center" vertical="center"/>
      <protection locked="0"/>
    </xf>
    <xf numFmtId="0" fontId="11" fillId="0" borderId="7" xfId="0" applyFont="1" applyBorder="1" applyAlignment="1" applyProtection="1">
      <alignment horizontal="center" vertical="center" wrapText="1"/>
    </xf>
    <xf numFmtId="0" fontId="11" fillId="0" borderId="7" xfId="0" applyFont="1" applyBorder="1" applyAlignment="1">
      <alignment horizontal="center" vertical="center"/>
      <protection locked="0"/>
    </xf>
    <xf numFmtId="0" fontId="4" fillId="0" borderId="7" xfId="0" applyFont="1" applyBorder="1" applyAlignment="1">
      <alignment horizontal="left" vertical="center" wrapText="1"/>
      <protection locked="0"/>
    </xf>
    <xf numFmtId="0" fontId="4" fillId="0" borderId="7" xfId="0" applyFont="1" applyBorder="1" applyAlignment="1">
      <alignment horizontal="center" vertical="center"/>
      <protection locked="0"/>
    </xf>
    <xf numFmtId="0" fontId="4" fillId="0" borderId="7" xfId="0" applyFont="1" applyBorder="1" applyAlignment="1">
      <alignment horizontal="center" vertical="center" wrapText="1"/>
      <protection locked="0"/>
    </xf>
    <xf numFmtId="0" fontId="1" fillId="0" borderId="0" xfId="0" applyFont="1" applyAlignment="1" applyProtection="1">
      <alignment horizontal="right" vertical="center"/>
    </xf>
    <xf numFmtId="0" fontId="12" fillId="0" borderId="0" xfId="0" applyFont="1" applyAlignment="1" applyProtection="1">
      <alignment horizontal="center" vertical="center" wrapText="1"/>
    </xf>
    <xf numFmtId="0" fontId="4" fillId="0" borderId="0" xfId="0" applyFont="1" applyAlignment="1" applyProtection="1">
      <alignment horizontal="left" vertical="center" wrapText="1"/>
    </xf>
    <xf numFmtId="0" fontId="5" fillId="0" borderId="0" xfId="0" applyFont="1" applyAlignment="1" applyProtection="1">
      <alignment wrapText="1"/>
    </xf>
    <xf numFmtId="0" fontId="1" fillId="0" borderId="0" xfId="0" applyFont="1" applyAlignment="1" applyProtection="1">
      <alignment horizontal="right" wrapText="1"/>
    </xf>
    <xf numFmtId="0" fontId="8" fillId="0" borderId="0" xfId="0" applyFont="1" applyAlignment="1" applyProtection="1">
      <alignment wrapText="1"/>
    </xf>
    <xf numFmtId="0" fontId="5" fillId="0" borderId="8" xfId="0" applyFont="1" applyBorder="1" applyAlignment="1" applyProtection="1">
      <alignment horizontal="center" vertical="center" wrapText="1"/>
    </xf>
    <xf numFmtId="0" fontId="13" fillId="0" borderId="7" xfId="0" applyFont="1" applyBorder="1" applyAlignment="1" applyProtection="1">
      <alignment horizontal="center" vertical="center"/>
    </xf>
    <xf numFmtId="0" fontId="6" fillId="0" borderId="2" xfId="0" applyFont="1" applyBorder="1" applyAlignment="1" applyProtection="1">
      <alignment horizontal="center" vertical="center"/>
    </xf>
    <xf numFmtId="0" fontId="3" fillId="0" borderId="0" xfId="0" applyFont="1" applyAlignment="1">
      <alignment horizontal="center" vertical="center"/>
      <protection locked="0"/>
    </xf>
    <xf numFmtId="0" fontId="4" fillId="0" borderId="0" xfId="0" applyFont="1" applyAlignment="1">
      <alignment horizontal="right"/>
      <protection locked="0"/>
    </xf>
    <xf numFmtId="0" fontId="5" fillId="0" borderId="3" xfId="0" applyFont="1" applyBorder="1" applyAlignment="1">
      <alignment horizontal="center" vertical="center"/>
      <protection locked="0"/>
    </xf>
    <xf numFmtId="0" fontId="13" fillId="0" borderId="7" xfId="0" applyFont="1" applyBorder="1" applyAlignment="1">
      <alignment horizontal="center" vertical="center"/>
      <protection locked="0"/>
    </xf>
    <xf numFmtId="0" fontId="1" fillId="0" borderId="0" xfId="0" applyFont="1" applyAlignment="1" applyProtection="1">
      <alignment wrapText="1"/>
    </xf>
    <xf numFmtId="0" fontId="1" fillId="0" borderId="0" xfId="0" applyFont="1" applyAlignment="1">
      <protection locked="0"/>
    </xf>
    <xf numFmtId="0" fontId="7" fillId="0" borderId="0" xfId="0" applyFont="1" applyAlignment="1">
      <alignment vertical="top" wrapText="1"/>
      <protection locked="0"/>
    </xf>
    <xf numFmtId="0" fontId="3" fillId="0" borderId="0" xfId="0" applyFont="1" applyAlignment="1" applyProtection="1">
      <alignment horizontal="center" vertical="center" wrapText="1"/>
    </xf>
    <xf numFmtId="0" fontId="3" fillId="0" borderId="0" xfId="0" applyFont="1" applyAlignment="1">
      <alignment horizontal="center" vertical="center" wrapText="1"/>
      <protection locked="0"/>
    </xf>
    <xf numFmtId="0" fontId="5" fillId="0" borderId="0" xfId="0" applyFont="1" applyAlignment="1">
      <protection locked="0"/>
    </xf>
    <xf numFmtId="0" fontId="5" fillId="0" borderId="9" xfId="0" applyFont="1" applyBorder="1" applyAlignment="1" applyProtection="1">
      <alignment horizontal="center" vertical="center" wrapText="1"/>
    </xf>
    <xf numFmtId="0" fontId="5" fillId="0" borderId="9" xfId="0" applyFont="1" applyBorder="1" applyAlignment="1">
      <alignment horizontal="center" vertical="center" wrapText="1"/>
      <protection locked="0"/>
    </xf>
    <xf numFmtId="0" fontId="5" fillId="0" borderId="3" xfId="0" applyFont="1" applyBorder="1" applyAlignment="1">
      <alignment horizontal="center" vertical="center" wrapText="1"/>
      <protection locked="0"/>
    </xf>
    <xf numFmtId="0" fontId="5" fillId="0" borderId="10" xfId="0" applyFont="1" applyBorder="1" applyAlignment="1" applyProtection="1">
      <alignment horizontal="center" vertical="center" wrapText="1"/>
    </xf>
    <xf numFmtId="0" fontId="5" fillId="0" borderId="10" xfId="0" applyFont="1" applyBorder="1" applyAlignment="1">
      <alignment horizontal="center" vertical="center" wrapText="1"/>
      <protection locked="0"/>
    </xf>
    <xf numFmtId="0" fontId="5" fillId="0" borderId="11" xfId="0" applyFont="1" applyBorder="1" applyAlignment="1" applyProtection="1">
      <alignment horizontal="center" vertical="center" wrapText="1"/>
    </xf>
    <xf numFmtId="0" fontId="5" fillId="0" borderId="11" xfId="0" applyFont="1" applyBorder="1" applyAlignment="1">
      <alignment horizontal="center" vertical="center" wrapText="1"/>
      <protection locked="0"/>
    </xf>
    <xf numFmtId="3" fontId="11" fillId="0" borderId="6" xfId="0" applyNumberFormat="1" applyFont="1" applyBorder="1" applyAlignment="1" applyProtection="1">
      <alignment horizontal="center" vertical="center"/>
    </xf>
    <xf numFmtId="0" fontId="4" fillId="0" borderId="6"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11" xfId="0" applyFont="1" applyBorder="1" applyAlignment="1">
      <alignment horizontal="left" vertical="center" wrapText="1"/>
      <protection locked="0"/>
    </xf>
    <xf numFmtId="0" fontId="4" fillId="0" borderId="6" xfId="0" applyFont="1" applyBorder="1" applyAlignment="1" applyProtection="1">
      <alignment horizontal="center" vertical="center" wrapText="1"/>
    </xf>
    <xf numFmtId="0" fontId="7" fillId="0" borderId="7" xfId="0" applyFont="1" applyBorder="1" applyAlignment="1">
      <alignment horizontal="center" vertical="top"/>
      <protection locked="0"/>
    </xf>
    <xf numFmtId="0" fontId="4" fillId="0" borderId="0" xfId="0" applyFont="1" applyAlignment="1">
      <alignment horizontal="right" vertical="center" wrapText="1"/>
      <protection locked="0"/>
    </xf>
    <xf numFmtId="0" fontId="4" fillId="0" borderId="0" xfId="0" applyFont="1" applyAlignment="1" applyProtection="1">
      <alignment horizontal="right" vertical="center" wrapText="1"/>
    </xf>
    <xf numFmtId="0" fontId="4" fillId="0" borderId="0" xfId="0" applyFont="1" applyAlignment="1">
      <alignment horizontal="right" wrapText="1"/>
      <protection locked="0"/>
    </xf>
    <xf numFmtId="0" fontId="5" fillId="0" borderId="12" xfId="0" applyFont="1" applyBorder="1" applyAlignment="1" applyProtection="1">
      <alignment horizontal="center" vertical="center" wrapText="1"/>
    </xf>
    <xf numFmtId="0" fontId="5" fillId="0" borderId="12" xfId="0" applyFont="1" applyBorder="1" applyAlignment="1">
      <alignment horizontal="center" vertical="center"/>
      <protection locked="0"/>
    </xf>
    <xf numFmtId="0" fontId="5" fillId="0" borderId="12" xfId="0" applyFont="1" applyBorder="1" applyAlignment="1">
      <alignment horizontal="center" vertical="center" wrapText="1"/>
      <protection locked="0"/>
    </xf>
    <xf numFmtId="0" fontId="5" fillId="0" borderId="7" xfId="0" applyFont="1" applyBorder="1" applyAlignment="1">
      <alignment horizontal="center" vertical="center" wrapText="1"/>
      <protection locked="0"/>
    </xf>
    <xf numFmtId="0" fontId="11" fillId="0" borderId="6" xfId="0" applyFont="1" applyBorder="1" applyAlignment="1" applyProtection="1">
      <alignment horizontal="center" vertical="center"/>
    </xf>
    <xf numFmtId="0" fontId="11" fillId="0" borderId="11" xfId="0" applyFont="1" applyBorder="1" applyAlignment="1" applyProtection="1">
      <alignment horizontal="center" vertical="center"/>
    </xf>
    <xf numFmtId="0" fontId="4" fillId="0" borderId="11" xfId="0" applyFont="1" applyBorder="1" applyAlignment="1" applyProtection="1">
      <alignment horizontal="right" vertical="center"/>
    </xf>
    <xf numFmtId="0" fontId="4" fillId="0" borderId="6" xfId="0" applyFont="1" applyBorder="1" applyAlignment="1" applyProtection="1">
      <alignment horizontal="left" vertical="center" wrapText="1" indent="3"/>
    </xf>
    <xf numFmtId="0" fontId="14" fillId="0" borderId="0" xfId="0" applyFont="1" applyAlignment="1" applyProtection="1">
      <alignment horizontal="center" vertical="center"/>
    </xf>
    <xf numFmtId="0" fontId="13" fillId="0" borderId="10" xfId="0" applyFont="1" applyBorder="1" applyAlignment="1">
      <alignment horizontal="center" vertical="center" wrapText="1"/>
      <protection locked="0"/>
    </xf>
    <xf numFmtId="0" fontId="13" fillId="0" borderId="12" xfId="0" applyFont="1" applyBorder="1" applyAlignment="1">
      <alignment horizontal="center" vertical="center"/>
      <protection locked="0"/>
    </xf>
    <xf numFmtId="0" fontId="13" fillId="0" borderId="12" xfId="0" applyFont="1" applyBorder="1" applyAlignment="1">
      <alignment horizontal="center" vertical="center" wrapText="1"/>
      <protection locked="0"/>
    </xf>
    <xf numFmtId="0" fontId="14" fillId="0" borderId="0" xfId="0" applyFont="1" applyAlignment="1" applyProtection="1">
      <alignment horizontal="right" vertical="center"/>
    </xf>
    <xf numFmtId="0" fontId="15" fillId="0" borderId="0" xfId="0" applyFont="1" applyAlignment="1">
      <alignment horizontal="right"/>
      <protection locked="0"/>
    </xf>
    <xf numFmtId="49" fontId="15" fillId="0" borderId="0" xfId="0" applyNumberFormat="1" applyFont="1" applyAlignment="1">
      <protection locked="0"/>
    </xf>
    <xf numFmtId="0" fontId="1" fillId="0" borderId="0" xfId="0" applyFont="1" applyAlignment="1" applyProtection="1">
      <alignment horizontal="right"/>
    </xf>
    <xf numFmtId="0" fontId="2" fillId="0" borderId="0" xfId="0" applyFont="1" applyAlignment="1">
      <alignment horizontal="center" vertical="center" wrapText="1"/>
      <protection locked="0"/>
    </xf>
    <xf numFmtId="0" fontId="16" fillId="0" borderId="0" xfId="0" applyFont="1" applyAlignment="1">
      <alignment horizontal="center" vertical="center" wrapText="1"/>
      <protection locked="0"/>
    </xf>
    <xf numFmtId="0" fontId="16" fillId="0" borderId="0" xfId="0" applyFont="1" applyAlignment="1">
      <alignment horizontal="center" vertical="center"/>
      <protection locked="0"/>
    </xf>
    <xf numFmtId="0" fontId="16" fillId="0" borderId="0" xfId="0" applyFont="1" applyAlignment="1" applyProtection="1">
      <alignment horizontal="center" vertical="center"/>
    </xf>
    <xf numFmtId="0" fontId="5" fillId="0" borderId="1" xfId="0" applyFont="1" applyBorder="1" applyAlignment="1">
      <alignment horizontal="center" vertical="center"/>
      <protection locked="0"/>
    </xf>
    <xf numFmtId="49" fontId="5" fillId="0" borderId="9" xfId="0" applyNumberFormat="1" applyFont="1" applyBorder="1" applyAlignment="1">
      <alignment horizontal="center" vertical="center" wrapText="1"/>
      <protection locked="0"/>
    </xf>
    <xf numFmtId="0" fontId="5" fillId="0" borderId="9" xfId="0" applyFont="1" applyBorder="1" applyAlignment="1">
      <alignment horizontal="center" vertical="center"/>
      <protection locked="0"/>
    </xf>
    <xf numFmtId="0" fontId="5" fillId="0" borderId="6" xfId="0" applyFont="1" applyBorder="1" applyAlignment="1">
      <alignment horizontal="center" vertical="center"/>
      <protection locked="0"/>
    </xf>
    <xf numFmtId="49" fontId="5" fillId="0" borderId="11" xfId="0" applyNumberFormat="1" applyFont="1" applyBorder="1" applyAlignment="1">
      <alignment horizontal="center" vertical="center" wrapText="1"/>
      <protection locked="0"/>
    </xf>
    <xf numFmtId="0" fontId="5" fillId="0" borderId="11" xfId="0" applyFont="1" applyBorder="1" applyAlignment="1">
      <alignment horizontal="center" vertical="center"/>
      <protection locked="0"/>
    </xf>
    <xf numFmtId="0" fontId="5" fillId="0" borderId="11" xfId="0" applyFont="1" applyBorder="1" applyAlignment="1" applyProtection="1">
      <alignment horizontal="center" vertical="center"/>
    </xf>
    <xf numFmtId="49" fontId="5" fillId="0" borderId="11" xfId="0" applyNumberFormat="1" applyFont="1" applyBorder="1" applyAlignment="1">
      <alignment horizontal="center" vertical="center"/>
      <protection locked="0"/>
    </xf>
    <xf numFmtId="0" fontId="4" fillId="0" borderId="6" xfId="0" applyFont="1" applyBorder="1" applyAlignment="1">
      <alignment horizontal="left" vertical="center" wrapText="1"/>
      <protection locked="0"/>
    </xf>
    <xf numFmtId="0" fontId="4" fillId="0" borderId="6" xfId="0" applyFont="1" applyBorder="1" applyAlignment="1">
      <alignment horizontal="center" vertical="center" wrapText="1"/>
      <protection locked="0"/>
    </xf>
    <xf numFmtId="49" fontId="8" fillId="0" borderId="7" xfId="0" applyNumberFormat="1" applyFont="1" applyBorder="1" applyAlignment="1" applyProtection="1">
      <alignment horizontal="center"/>
    </xf>
    <xf numFmtId="3" fontId="11" fillId="0" borderId="7" xfId="0" applyNumberFormat="1" applyFont="1" applyBorder="1" applyAlignment="1" applyProtection="1">
      <alignment horizontal="center" vertical="center"/>
    </xf>
    <xf numFmtId="0" fontId="4" fillId="0" borderId="7" xfId="0" applyFont="1" applyBorder="1" applyAlignment="1" applyProtection="1">
      <alignment horizontal="left" vertical="center" wrapText="1"/>
    </xf>
    <xf numFmtId="0" fontId="4" fillId="0" borderId="7" xfId="0" applyFont="1" applyBorder="1" applyAlignment="1" applyProtection="1">
      <alignment horizontal="left" vertical="center" wrapText="1" indent="2"/>
    </xf>
    <xf numFmtId="0" fontId="8" fillId="0" borderId="0" xfId="0" applyFont="1" applyProtection="1">
      <alignment vertical="top"/>
    </xf>
    <xf numFmtId="3" fontId="6" fillId="0" borderId="7" xfId="0" applyNumberFormat="1" applyFont="1" applyBorder="1" applyAlignment="1" applyProtection="1">
      <alignment horizontal="center" vertical="center"/>
    </xf>
    <xf numFmtId="0" fontId="7"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3" xfId="0" applyFont="1" applyBorder="1" applyAlignment="1">
      <alignment horizontal="center" vertical="center" wrapText="1"/>
      <protection locked="0"/>
    </xf>
    <xf numFmtId="0" fontId="5" fillId="0" borderId="5" xfId="0" applyFont="1" applyBorder="1" applyAlignment="1">
      <alignment horizontal="center" vertical="center"/>
      <protection locked="0"/>
    </xf>
    <xf numFmtId="0" fontId="0" fillId="0" borderId="0" xfId="0" applyBorder="1" applyAlignment="1">
      <alignment vertical="top" wrapText="1"/>
      <protection locked="0"/>
    </xf>
    <xf numFmtId="0" fontId="8" fillId="0" borderId="0" xfId="0" applyFont="1" applyAlignment="1">
      <alignment vertical="top" wrapText="1"/>
      <protection locked="0"/>
    </xf>
    <xf numFmtId="49" fontId="1" fillId="0" borderId="0" xfId="0" applyNumberFormat="1" applyFont="1" applyAlignment="1">
      <alignment wrapText="1"/>
      <protection locked="0"/>
    </xf>
    <xf numFmtId="0" fontId="1" fillId="0" borderId="0" xfId="0" applyFont="1" applyAlignment="1">
      <alignment wrapText="1"/>
      <protection locked="0"/>
    </xf>
    <xf numFmtId="0" fontId="4" fillId="0" borderId="0" xfId="0" applyFont="1" applyAlignment="1">
      <alignment horizontal="left" vertical="center" wrapText="1"/>
      <protection locked="0"/>
    </xf>
    <xf numFmtId="0" fontId="5" fillId="0" borderId="0" xfId="0" applyFont="1" applyAlignment="1">
      <alignment horizontal="left" vertical="center" wrapText="1"/>
      <protection locked="0"/>
    </xf>
    <xf numFmtId="0" fontId="5" fillId="0" borderId="0" xfId="0" applyFont="1" applyAlignment="1">
      <alignment wrapText="1"/>
      <protection locked="0"/>
    </xf>
    <xf numFmtId="0" fontId="5" fillId="0" borderId="14" xfId="0" applyFont="1" applyBorder="1" applyAlignment="1">
      <alignment horizontal="center" vertical="center" wrapText="1"/>
      <protection locked="0"/>
    </xf>
    <xf numFmtId="3" fontId="6" fillId="0" borderId="7" xfId="0" applyNumberFormat="1" applyFont="1" applyBorder="1" applyAlignment="1">
      <alignment horizontal="center" vertical="center" wrapText="1"/>
      <protection locked="0"/>
    </xf>
    <xf numFmtId="176" fontId="7" fillId="0" borderId="7" xfId="51" applyAlignment="1" applyProtection="1">
      <alignment horizontal="right" vertical="center" wrapText="1"/>
      <protection locked="0"/>
    </xf>
    <xf numFmtId="49" fontId="7" fillId="0" borderId="7" xfId="50" applyAlignment="1" applyProtection="1">
      <alignment horizontal="left" vertical="center" wrapText="1"/>
      <protection locked="0"/>
    </xf>
    <xf numFmtId="0" fontId="5" fillId="0" borderId="15" xfId="0" applyFont="1" applyBorder="1" applyAlignment="1">
      <alignment horizontal="center" vertical="center" wrapText="1"/>
      <protection locked="0"/>
    </xf>
    <xf numFmtId="0" fontId="5" fillId="0" borderId="15" xfId="0" applyFont="1" applyBorder="1" applyAlignment="1" applyProtection="1">
      <alignment horizontal="center" vertical="center" wrapText="1"/>
    </xf>
    <xf numFmtId="0" fontId="5" fillId="0" borderId="2"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14" fillId="0" borderId="0" xfId="0" applyFont="1" applyAlignment="1">
      <alignment horizontal="center" vertical="center" wrapText="1"/>
      <protection locked="0"/>
    </xf>
    <xf numFmtId="0" fontId="14" fillId="0" borderId="0" xfId="0" applyFont="1" applyAlignment="1">
      <alignment horizontal="right" vertical="center" wrapText="1"/>
      <protection locked="0"/>
    </xf>
    <xf numFmtId="0" fontId="5" fillId="0" borderId="16" xfId="0" applyFont="1" applyBorder="1" applyAlignment="1">
      <alignment horizontal="center" vertical="center" wrapText="1"/>
      <protection locked="0"/>
    </xf>
    <xf numFmtId="0" fontId="17" fillId="0" borderId="0" xfId="0" applyFont="1" applyAlignment="1" applyProtection="1">
      <alignment horizontal="center"/>
    </xf>
    <xf numFmtId="0" fontId="17" fillId="0" borderId="0" xfId="0" applyFont="1" applyAlignment="1" applyProtection="1">
      <alignment horizontal="center" wrapText="1"/>
    </xf>
    <xf numFmtId="0" fontId="17" fillId="0" borderId="0" xfId="0" applyFont="1" applyAlignment="1" applyProtection="1">
      <alignment wrapText="1"/>
    </xf>
    <xf numFmtId="0" fontId="18" fillId="0" borderId="0" xfId="0" applyAlignment="1" applyProtection="1">
      <alignment horizontal="right" vertical="center" wrapText="1"/>
    </xf>
    <xf numFmtId="0" fontId="2" fillId="0" borderId="0" xfId="0" applyFont="1" applyAlignment="1">
      <alignment horizontal="center" vertical="center"/>
      <protection locked="0"/>
    </xf>
    <xf numFmtId="0" fontId="19" fillId="0" borderId="6" xfId="0" applyFont="1" applyBorder="1" applyAlignment="1">
      <alignment horizontal="center" vertical="center" wrapText="1"/>
      <protection locked="0"/>
    </xf>
    <xf numFmtId="0" fontId="5" fillId="0" borderId="7" xfId="0" applyFont="1" applyBorder="1" applyAlignment="1" applyProtection="1">
      <alignment horizontal="center" vertical="center"/>
    </xf>
    <xf numFmtId="0" fontId="20" fillId="0" borderId="7" xfId="0" applyFont="1" applyBorder="1" applyAlignment="1">
      <alignment horizontal="center" vertical="center"/>
      <protection locked="0"/>
    </xf>
    <xf numFmtId="0" fontId="20" fillId="0" borderId="7" xfId="0" applyFont="1" applyBorder="1" applyAlignment="1" applyProtection="1">
      <alignment horizontal="center" vertical="center"/>
    </xf>
    <xf numFmtId="0" fontId="20" fillId="0" borderId="2" xfId="0" applyFont="1" applyBorder="1" applyAlignment="1" applyProtection="1">
      <alignment horizontal="center" vertical="center"/>
    </xf>
    <xf numFmtId="176" fontId="18" fillId="0" borderId="7" xfId="51" applyFont="1">
      <alignment horizontal="right" vertical="center"/>
    </xf>
    <xf numFmtId="176" fontId="18" fillId="0" borderId="7" xfId="51" applyFont="1" applyAlignment="1">
      <alignment horizontal="center" vertical="center"/>
    </xf>
    <xf numFmtId="0" fontId="7" fillId="0" borderId="0" xfId="0" applyFont="1" applyAlignment="1">
      <alignment vertical="center"/>
      <protection locked="0"/>
    </xf>
    <xf numFmtId="49" fontId="8" fillId="0" borderId="0" xfId="0" applyNumberFormat="1" applyFont="1" applyAlignment="1" applyProtection="1">
      <alignment vertical="center"/>
    </xf>
    <xf numFmtId="49" fontId="5" fillId="0" borderId="2" xfId="0" applyNumberFormat="1" applyFont="1" applyBorder="1" applyAlignment="1" applyProtection="1">
      <alignment horizontal="center" vertical="center" wrapText="1"/>
    </xf>
    <xf numFmtId="49" fontId="5" fillId="0" borderId="4" xfId="0" applyNumberFormat="1" applyFont="1" applyBorder="1" applyAlignment="1" applyProtection="1">
      <alignment horizontal="center" vertical="center" wrapText="1"/>
    </xf>
    <xf numFmtId="0" fontId="5" fillId="0" borderId="2" xfId="0" applyFont="1" applyBorder="1" applyAlignment="1">
      <alignment horizontal="center" vertical="center"/>
      <protection locked="0"/>
    </xf>
    <xf numFmtId="49" fontId="5" fillId="0" borderId="7" xfId="0" applyNumberFormat="1" applyFont="1" applyBorder="1" applyAlignment="1" applyProtection="1">
      <alignment horizontal="center" vertical="center"/>
    </xf>
    <xf numFmtId="49" fontId="11" fillId="0" borderId="7" xfId="0" applyNumberFormat="1" applyFont="1" applyBorder="1" applyAlignment="1" applyProtection="1">
      <alignment horizontal="center" vertical="center"/>
    </xf>
    <xf numFmtId="0" fontId="11" fillId="0" borderId="7" xfId="0" applyFont="1" applyBorder="1" applyAlignment="1" applyProtection="1">
      <alignment horizontal="center" vertical="center"/>
    </xf>
    <xf numFmtId="49" fontId="11" fillId="0" borderId="7" xfId="0" applyNumberFormat="1" applyFont="1" applyBorder="1" applyAlignment="1">
      <alignment horizontal="center" vertical="center"/>
      <protection locked="0"/>
    </xf>
    <xf numFmtId="0" fontId="4" fillId="0" borderId="7" xfId="0" applyFont="1" applyBorder="1" applyAlignment="1" applyProtection="1">
      <alignment horizontal="left" vertical="center" wrapText="1" indent="1"/>
    </xf>
    <xf numFmtId="0" fontId="21" fillId="0" borderId="0" xfId="0" applyFont="1" applyAlignment="1" applyProtection="1">
      <alignment horizontal="center" vertical="center"/>
    </xf>
    <xf numFmtId="0" fontId="22" fillId="0" borderId="0" xfId="0" applyFont="1" applyAlignment="1" applyProtection="1">
      <alignment horizontal="center" vertical="center"/>
    </xf>
    <xf numFmtId="0" fontId="4" fillId="0" borderId="7" xfId="0" applyFont="1" applyBorder="1" applyAlignment="1" applyProtection="1">
      <alignment vertical="center"/>
    </xf>
    <xf numFmtId="0" fontId="4" fillId="0" borderId="7" xfId="0" applyFont="1" applyBorder="1" applyAlignment="1">
      <alignment horizontal="left" vertical="center"/>
      <protection locked="0"/>
    </xf>
    <xf numFmtId="0" fontId="4" fillId="0" borderId="7" xfId="0" applyFont="1" applyBorder="1" applyAlignment="1">
      <alignment vertical="center"/>
      <protection locked="0"/>
    </xf>
    <xf numFmtId="0" fontId="23" fillId="0" borderId="7" xfId="0" applyFont="1" applyBorder="1" applyAlignment="1" applyProtection="1">
      <alignment horizontal="center" vertical="center"/>
    </xf>
    <xf numFmtId="0" fontId="23" fillId="0" borderId="7" xfId="0" applyFont="1" applyBorder="1" applyAlignment="1">
      <alignment horizontal="center" vertical="center"/>
      <protection locked="0"/>
    </xf>
    <xf numFmtId="0" fontId="7" fillId="0" borderId="7" xfId="0" applyFont="1" applyBorder="1">
      <alignment vertical="top"/>
      <protection locked="0"/>
    </xf>
    <xf numFmtId="0" fontId="4" fillId="0" borderId="7" xfId="0" applyFont="1" applyBorder="1" applyAlignment="1" applyProtection="1">
      <alignment horizontal="left" vertical="center"/>
    </xf>
    <xf numFmtId="176" fontId="24" fillId="0" borderId="7" xfId="51" applyFont="1" applyProtection="1">
      <alignment horizontal="right" vertical="center"/>
      <protection locked="0"/>
    </xf>
    <xf numFmtId="0" fontId="25" fillId="0" borderId="0" xfId="0" applyFont="1" applyProtection="1">
      <alignment vertical="top"/>
    </xf>
    <xf numFmtId="0" fontId="26" fillId="0" borderId="0" xfId="0" applyFont="1" applyAlignment="1" applyProtection="1">
      <alignment horizontal="center" vertical="center"/>
    </xf>
    <xf numFmtId="0" fontId="1" fillId="0" borderId="0" xfId="0" applyFont="1" applyAlignment="1" applyProtection="1">
      <alignment horizontal="left" vertical="center" wrapText="1"/>
    </xf>
    <xf numFmtId="3" fontId="5" fillId="0" borderId="7" xfId="0" applyNumberFormat="1" applyFont="1" applyBorder="1" applyAlignment="1" applyProtection="1">
      <alignment horizontal="center" vertical="center"/>
    </xf>
    <xf numFmtId="0" fontId="4" fillId="0" borderId="7" xfId="0" applyFont="1" applyBorder="1" applyAlignment="1" applyProtection="1">
      <alignment horizontal="left" vertical="center" indent="1"/>
    </xf>
    <xf numFmtId="0" fontId="7" fillId="0" borderId="7" xfId="0" applyFont="1" applyBorder="1" applyAlignment="1">
      <alignment horizontal="left" vertical="center" indent="2"/>
      <protection locked="0"/>
    </xf>
    <xf numFmtId="0" fontId="7" fillId="0" borderId="7" xfId="0" applyFont="1" applyBorder="1" applyAlignment="1" applyProtection="1">
      <alignment horizontal="left" vertical="center" indent="2"/>
    </xf>
    <xf numFmtId="0" fontId="7" fillId="0" borderId="2" xfId="0" applyFont="1" applyBorder="1" applyAlignment="1">
      <alignment horizontal="center" vertical="center" wrapText="1"/>
      <protection locked="0"/>
    </xf>
    <xf numFmtId="0" fontId="7" fillId="0" borderId="4" xfId="0" applyFont="1" applyBorder="1" applyAlignment="1" applyProtection="1">
      <alignment horizontal="center" vertical="center" wrapText="1"/>
    </xf>
    <xf numFmtId="0" fontId="27" fillId="0" borderId="0" xfId="0" applyFont="1" applyAlignment="1" applyProtection="1"/>
    <xf numFmtId="0" fontId="28" fillId="0" borderId="0" xfId="0" applyFont="1" applyAlignment="1" applyProtection="1">
      <alignment horizontal="center" vertical="center"/>
    </xf>
    <xf numFmtId="0" fontId="5"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3" xfId="0" applyFont="1" applyBorder="1" applyAlignment="1" applyProtection="1">
      <alignment horizontal="center" vertical="center" wrapText="1"/>
    </xf>
    <xf numFmtId="0" fontId="6" fillId="0" borderId="5"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0"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1" xfId="0" applyFont="1" applyBorder="1" applyAlignment="1" applyProtection="1">
      <alignment horizontal="center" vertical="center"/>
    </xf>
    <xf numFmtId="0" fontId="4" fillId="0" borderId="6" xfId="0" applyFont="1" applyBorder="1" applyAlignment="1" applyProtection="1">
      <alignment vertical="center" wrapText="1"/>
    </xf>
    <xf numFmtId="0" fontId="4" fillId="0" borderId="11" xfId="0" applyFont="1" applyBorder="1" applyAlignment="1" applyProtection="1">
      <alignment vertical="center" wrapText="1"/>
    </xf>
    <xf numFmtId="0" fontId="4" fillId="0" borderId="6" xfId="0" applyFont="1" applyBorder="1" applyAlignment="1" applyProtection="1">
      <alignment horizontal="center" vertical="center"/>
    </xf>
    <xf numFmtId="0" fontId="4" fillId="0" borderId="11" xfId="0" applyFont="1" applyBorder="1" applyAlignment="1" applyProtection="1">
      <alignment horizontal="center" vertical="center"/>
    </xf>
    <xf numFmtId="0" fontId="28" fillId="0" borderId="0" xfId="0" applyFont="1" applyAlignment="1">
      <alignment horizontal="center" vertical="center"/>
      <protection locked="0"/>
    </xf>
    <xf numFmtId="0" fontId="5" fillId="0" borderId="0" xfId="0" applyFont="1" applyAlignment="1">
      <alignment vertical="center"/>
      <protection locked="0"/>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wrapText="1"/>
    </xf>
    <xf numFmtId="0" fontId="6" fillId="0" borderId="12" xfId="0" applyFont="1" applyBorder="1" applyAlignment="1" applyProtection="1">
      <alignment horizontal="center" vertical="center"/>
    </xf>
    <xf numFmtId="0" fontId="6" fillId="0" borderId="11" xfId="0" applyFont="1" applyBorder="1" applyAlignment="1">
      <alignment horizontal="center" vertical="center"/>
      <protection locked="0"/>
    </xf>
    <xf numFmtId="0" fontId="6" fillId="2" borderId="4" xfId="0" applyFont="1" applyFill="1" applyBorder="1" applyAlignment="1">
      <alignment horizontal="center" vertical="center" wrapText="1"/>
      <protection locked="0"/>
    </xf>
    <xf numFmtId="0" fontId="29" fillId="0" borderId="0" xfId="0" applyFont="1" applyAlignment="1" applyProtection="1">
      <alignment horizontal="center" vertical="top"/>
    </xf>
    <xf numFmtId="0" fontId="30" fillId="0" borderId="0" xfId="0" applyFont="1" applyAlignment="1" applyProtection="1">
      <alignment horizontal="center" vertical="center"/>
    </xf>
    <xf numFmtId="0" fontId="7" fillId="0" borderId="4" xfId="0" applyFont="1" applyBorder="1" applyAlignment="1">
      <alignment horizontal="left" vertical="center"/>
      <protection locked="0"/>
    </xf>
    <xf numFmtId="0" fontId="7" fillId="0" borderId="6" xfId="0" applyFont="1" applyBorder="1" applyAlignment="1">
      <alignment horizontal="left" vertical="center"/>
      <protection locked="0"/>
    </xf>
    <xf numFmtId="0" fontId="7" fillId="0" borderId="11" xfId="0" applyFont="1" applyBorder="1" applyAlignment="1">
      <alignment horizontal="left" vertical="center"/>
      <protection locked="0"/>
    </xf>
    <xf numFmtId="0" fontId="8" fillId="0" borderId="6" xfId="0" applyFont="1" applyBorder="1" applyAlignment="1">
      <alignment vertical="center"/>
      <protection locked="0"/>
    </xf>
    <xf numFmtId="0" fontId="24" fillId="0" borderId="6" xfId="0" applyFont="1" applyBorder="1" applyAlignment="1">
      <alignment horizontal="center" vertical="center"/>
      <protection locked="0"/>
    </xf>
    <xf numFmtId="0" fontId="23" fillId="0" borderId="6" xfId="0" applyFont="1" applyBorder="1" applyAlignment="1" applyProtection="1">
      <alignment horizontal="center" vertical="center"/>
    </xf>
    <xf numFmtId="0" fontId="4" fillId="0" borderId="6" xfId="0" applyFont="1" applyBorder="1" applyAlignment="1" applyProtection="1">
      <alignment horizontal="left" vertical="center"/>
    </xf>
    <xf numFmtId="0" fontId="23" fillId="0" borderId="6" xfId="0" applyFont="1" applyBorder="1" applyAlignment="1">
      <alignment horizontal="center" vertical="center"/>
      <protection locked="0"/>
    </xf>
    <xf numFmtId="0" fontId="4" fillId="0" borderId="7" xfId="0" applyFont="1" applyBorder="1" applyAlignment="1" applyProtection="1" quotePrefix="1">
      <alignment horizontal="left" vertical="center" indent="1"/>
    </xf>
    <xf numFmtId="0" fontId="7" fillId="0" borderId="7" xfId="0" applyFont="1" applyBorder="1" applyAlignment="1" quotePrefix="1">
      <alignment horizontal="left" vertical="center" indent="2"/>
      <protection locked="0"/>
    </xf>
    <xf numFmtId="0" fontId="7" fillId="0" borderId="7" xfId="0" applyFont="1" applyBorder="1" applyAlignment="1" applyProtection="1" quotePrefix="1">
      <alignment horizontal="left" vertical="center" indent="2"/>
    </xf>
    <xf numFmtId="0" fontId="4" fillId="0" borderId="7" xfId="0" applyFont="1" applyBorder="1" applyAlignment="1" applyProtection="1" quotePrefix="1">
      <alignment horizontal="left" vertical="center" wrapText="1" indent="2"/>
    </xf>
    <xf numFmtId="0" fontId="4" fillId="0" borderId="6" xfId="0" applyFont="1" applyBorder="1" applyAlignment="1" applyProtection="1" quotePrefix="1">
      <alignment horizontal="left" vertical="center" wrapText="1" indent="3"/>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7"/>
  <sheetViews>
    <sheetView showZeros="0" topLeftCell="A4" workbookViewId="0">
      <selection activeCell="A22" sqref="A22"/>
    </sheetView>
  </sheetViews>
  <sheetFormatPr defaultColWidth="9.14583333333333" defaultRowHeight="12" customHeight="1" outlineLevelCol="3"/>
  <cols>
    <col min="1" max="1" width="39.8541666666667" customWidth="1"/>
    <col min="2" max="2" width="46.28125" customWidth="1"/>
    <col min="3" max="3" width="48.71875" customWidth="1"/>
    <col min="4" max="4" width="37.1458333333333" customWidth="1"/>
  </cols>
  <sheetData>
    <row r="1" ht="15" customHeight="1" spans="4:4">
      <c r="D1" s="32" t="s">
        <v>0</v>
      </c>
    </row>
    <row r="2" ht="36" customHeight="1" spans="1:4">
      <c r="A2" s="4" t="str">
        <f>"2025"&amp;"年部门财务收支预算总表"</f>
        <v>2025年部门财务收支预算总表</v>
      </c>
      <c r="B2" s="215"/>
      <c r="C2" s="215"/>
      <c r="D2" s="215"/>
    </row>
    <row r="3" ht="18.75" customHeight="1" spans="1:4">
      <c r="A3" s="34" t="str">
        <f>"单位名称："&amp;"临沧市老干部活动中心"</f>
        <v>单位名称：临沧市老干部活动中心</v>
      </c>
      <c r="B3" s="216"/>
      <c r="C3" s="216"/>
      <c r="D3" s="32" t="s">
        <v>1</v>
      </c>
    </row>
    <row r="4" ht="18.75" customHeight="1" spans="1:4">
      <c r="A4" s="11" t="s">
        <v>2</v>
      </c>
      <c r="B4" s="13"/>
      <c r="C4" s="11" t="s">
        <v>3</v>
      </c>
      <c r="D4" s="13"/>
    </row>
    <row r="5" ht="18.75" customHeight="1" spans="1:4">
      <c r="A5" s="26" t="s">
        <v>4</v>
      </c>
      <c r="B5" s="26" t="str">
        <f t="shared" ref="B5:D5" si="0">"2025"&amp;"年预算数"</f>
        <v>2025年预算数</v>
      </c>
      <c r="C5" s="26" t="s">
        <v>5</v>
      </c>
      <c r="D5" s="26" t="str">
        <f t="shared" si="0"/>
        <v>2025年预算数</v>
      </c>
    </row>
    <row r="6" ht="18.75" customHeight="1" spans="1:4">
      <c r="A6" s="28"/>
      <c r="B6" s="28"/>
      <c r="C6" s="28"/>
      <c r="D6" s="28"/>
    </row>
    <row r="7" ht="18.75" customHeight="1" spans="1:4">
      <c r="A7" s="180" t="s">
        <v>6</v>
      </c>
      <c r="B7" s="23">
        <v>2430776.84</v>
      </c>
      <c r="C7" s="180" t="s">
        <v>7</v>
      </c>
      <c r="D7" s="23"/>
    </row>
    <row r="8" ht="18.75" customHeight="1" spans="1:4">
      <c r="A8" s="180" t="s">
        <v>8</v>
      </c>
      <c r="B8" s="23"/>
      <c r="C8" s="180" t="s">
        <v>9</v>
      </c>
      <c r="D8" s="23"/>
    </row>
    <row r="9" ht="18.75" customHeight="1" spans="1:4">
      <c r="A9" s="180" t="s">
        <v>10</v>
      </c>
      <c r="B9" s="23"/>
      <c r="C9" s="180" t="s">
        <v>11</v>
      </c>
      <c r="D9" s="23"/>
    </row>
    <row r="10" ht="18.75" customHeight="1" spans="1:4">
      <c r="A10" s="180" t="s">
        <v>12</v>
      </c>
      <c r="B10" s="23"/>
      <c r="C10" s="180" t="s">
        <v>13</v>
      </c>
      <c r="D10" s="23"/>
    </row>
    <row r="11" ht="18.75" customHeight="1" spans="1:4">
      <c r="A11" s="21" t="s">
        <v>14</v>
      </c>
      <c r="B11" s="23">
        <v>240000</v>
      </c>
      <c r="C11" s="217" t="s">
        <v>15</v>
      </c>
      <c r="D11" s="23"/>
    </row>
    <row r="12" ht="18.75" customHeight="1" spans="1:4">
      <c r="A12" s="218" t="s">
        <v>16</v>
      </c>
      <c r="B12" s="23"/>
      <c r="C12" s="219" t="s">
        <v>17</v>
      </c>
      <c r="D12" s="23"/>
    </row>
    <row r="13" ht="18.75" customHeight="1" spans="1:4">
      <c r="A13" s="218" t="s">
        <v>18</v>
      </c>
      <c r="B13" s="23"/>
      <c r="C13" s="219" t="s">
        <v>19</v>
      </c>
      <c r="D13" s="23"/>
    </row>
    <row r="14" ht="18.75" customHeight="1" spans="1:4">
      <c r="A14" s="218" t="s">
        <v>20</v>
      </c>
      <c r="B14" s="23"/>
      <c r="C14" s="219" t="s">
        <v>21</v>
      </c>
      <c r="D14" s="23">
        <v>2378593.86</v>
      </c>
    </row>
    <row r="15" ht="18.75" customHeight="1" spans="1:4">
      <c r="A15" s="218" t="s">
        <v>22</v>
      </c>
      <c r="B15" s="23"/>
      <c r="C15" s="219" t="s">
        <v>23</v>
      </c>
      <c r="D15" s="23">
        <v>147619.82</v>
      </c>
    </row>
    <row r="16" ht="18.75" customHeight="1" spans="1:4">
      <c r="A16" s="218" t="s">
        <v>24</v>
      </c>
      <c r="B16" s="23">
        <v>240000</v>
      </c>
      <c r="C16" s="218" t="s">
        <v>25</v>
      </c>
      <c r="D16" s="23"/>
    </row>
    <row r="17" ht="18.75" customHeight="1" spans="1:4">
      <c r="A17" s="218" t="s">
        <v>26</v>
      </c>
      <c r="B17" s="23"/>
      <c r="C17" s="218" t="s">
        <v>27</v>
      </c>
      <c r="D17" s="23"/>
    </row>
    <row r="18" ht="18.75" customHeight="1" spans="1:4">
      <c r="A18" s="220" t="s">
        <v>26</v>
      </c>
      <c r="B18" s="23"/>
      <c r="C18" s="219" t="s">
        <v>28</v>
      </c>
      <c r="D18" s="23"/>
    </row>
    <row r="19" ht="18.75" customHeight="1" spans="1:4">
      <c r="A19" s="220" t="s">
        <v>26</v>
      </c>
      <c r="B19" s="23"/>
      <c r="C19" s="219" t="s">
        <v>29</v>
      </c>
      <c r="D19" s="23"/>
    </row>
    <row r="20" ht="18.75" customHeight="1" spans="1:4">
      <c r="A20" s="220" t="s">
        <v>26</v>
      </c>
      <c r="B20" s="23"/>
      <c r="C20" s="219" t="s">
        <v>30</v>
      </c>
      <c r="D20" s="23"/>
    </row>
    <row r="21" ht="18.75" customHeight="1" spans="1:4">
      <c r="A21" s="220" t="s">
        <v>26</v>
      </c>
      <c r="B21" s="23"/>
      <c r="C21" s="219" t="s">
        <v>31</v>
      </c>
      <c r="D21" s="23"/>
    </row>
    <row r="22" ht="18.75" customHeight="1" spans="1:4">
      <c r="A22" s="220" t="s">
        <v>26</v>
      </c>
      <c r="B22" s="23"/>
      <c r="C22" s="219" t="s">
        <v>32</v>
      </c>
      <c r="D22" s="23"/>
    </row>
    <row r="23" ht="18.75" customHeight="1" spans="1:4">
      <c r="A23" s="220" t="s">
        <v>26</v>
      </c>
      <c r="B23" s="23"/>
      <c r="C23" s="219" t="s">
        <v>33</v>
      </c>
      <c r="D23" s="23"/>
    </row>
    <row r="24" ht="18.75" customHeight="1" spans="1:4">
      <c r="A24" s="220" t="s">
        <v>26</v>
      </c>
      <c r="B24" s="23"/>
      <c r="C24" s="219" t="s">
        <v>34</v>
      </c>
      <c r="D24" s="23"/>
    </row>
    <row r="25" ht="18.75" customHeight="1" spans="1:4">
      <c r="A25" s="220" t="s">
        <v>26</v>
      </c>
      <c r="B25" s="23"/>
      <c r="C25" s="219" t="s">
        <v>35</v>
      </c>
      <c r="D25" s="23">
        <v>144563.16</v>
      </c>
    </row>
    <row r="26" ht="18.75" customHeight="1" spans="1:4">
      <c r="A26" s="220" t="s">
        <v>26</v>
      </c>
      <c r="B26" s="23"/>
      <c r="C26" s="219" t="s">
        <v>36</v>
      </c>
      <c r="D26" s="23"/>
    </row>
    <row r="27" ht="18.75" customHeight="1" spans="1:4">
      <c r="A27" s="220" t="s">
        <v>26</v>
      </c>
      <c r="B27" s="23"/>
      <c r="C27" s="219" t="s">
        <v>37</v>
      </c>
      <c r="D27" s="23"/>
    </row>
    <row r="28" ht="18.75" customHeight="1" spans="1:4">
      <c r="A28" s="220" t="s">
        <v>26</v>
      </c>
      <c r="B28" s="23"/>
      <c r="C28" s="219" t="s">
        <v>38</v>
      </c>
      <c r="D28" s="23"/>
    </row>
    <row r="29" ht="18.75" customHeight="1" spans="1:4">
      <c r="A29" s="220" t="s">
        <v>26</v>
      </c>
      <c r="B29" s="23"/>
      <c r="C29" s="219" t="s">
        <v>39</v>
      </c>
      <c r="D29" s="23"/>
    </row>
    <row r="30" ht="18.75" customHeight="1" spans="1:4">
      <c r="A30" s="221" t="s">
        <v>26</v>
      </c>
      <c r="B30" s="23"/>
      <c r="C30" s="218" t="s">
        <v>40</v>
      </c>
      <c r="D30" s="23"/>
    </row>
    <row r="31" ht="18.75" customHeight="1" spans="1:4">
      <c r="A31" s="221" t="s">
        <v>26</v>
      </c>
      <c r="B31" s="23"/>
      <c r="C31" s="218" t="s">
        <v>41</v>
      </c>
      <c r="D31" s="23"/>
    </row>
    <row r="32" ht="18.75" customHeight="1" spans="1:4">
      <c r="A32" s="221" t="s">
        <v>26</v>
      </c>
      <c r="B32" s="23"/>
      <c r="C32" s="218" t="s">
        <v>42</v>
      </c>
      <c r="D32" s="23"/>
    </row>
    <row r="33" ht="18.75" customHeight="1" spans="1:4">
      <c r="A33" s="222" t="s">
        <v>43</v>
      </c>
      <c r="B33" s="181">
        <f>SUM(B7:B11)</f>
        <v>2670776.84</v>
      </c>
      <c r="C33" s="177" t="s">
        <v>44</v>
      </c>
      <c r="D33" s="181">
        <v>2670776.84</v>
      </c>
    </row>
    <row r="34" ht="18.75" customHeight="1" spans="1:4">
      <c r="A34" s="223" t="s">
        <v>45</v>
      </c>
      <c r="B34" s="23"/>
      <c r="C34" s="180" t="s">
        <v>46</v>
      </c>
      <c r="D34" s="23"/>
    </row>
    <row r="35" ht="18.75" customHeight="1" spans="1:4">
      <c r="A35" s="223" t="s">
        <v>47</v>
      </c>
      <c r="B35" s="23"/>
      <c r="C35" s="180" t="s">
        <v>47</v>
      </c>
      <c r="D35" s="23"/>
    </row>
    <row r="36" ht="18.75" customHeight="1" spans="1:4">
      <c r="A36" s="223" t="s">
        <v>48</v>
      </c>
      <c r="B36" s="23"/>
      <c r="C36" s="180" t="s">
        <v>49</v>
      </c>
      <c r="D36" s="23"/>
    </row>
    <row r="37" ht="18.75" customHeight="1" spans="1:4">
      <c r="A37" s="224" t="s">
        <v>50</v>
      </c>
      <c r="B37" s="181">
        <f t="shared" ref="B37:D37" si="1">B33+B34</f>
        <v>2670776.84</v>
      </c>
      <c r="C37" s="177" t="s">
        <v>51</v>
      </c>
      <c r="D37" s="181">
        <f t="shared" si="1"/>
        <v>2670776.84</v>
      </c>
    </row>
  </sheetData>
  <mergeCells count="8">
    <mergeCell ref="A2:D2"/>
    <mergeCell ref="A3:B3"/>
    <mergeCell ref="A4:B4"/>
    <mergeCell ref="C4:D4"/>
    <mergeCell ref="A5:A6"/>
    <mergeCell ref="B5:B6"/>
    <mergeCell ref="C5:C6"/>
    <mergeCell ref="D5:D6"/>
  </mergeCells>
  <printOptions horizontalCentered="1"/>
  <pageMargins left="0.357638888888889" right="0.357638888888889" top="0.60625" bottom="0.409027777777778" header="0.5" footer="0.5"/>
  <pageSetup paperSize="9" scale="8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9"/>
  <sheetViews>
    <sheetView showZeros="0" workbookViewId="0">
      <selection activeCell="D22" sqref="D22"/>
    </sheetView>
  </sheetViews>
  <sheetFormatPr defaultColWidth="9.14583333333333" defaultRowHeight="14.25" customHeight="1" outlineLevelCol="5"/>
  <cols>
    <col min="1" max="1" width="32.1458333333333" customWidth="1"/>
    <col min="2" max="2" width="16.84375" customWidth="1"/>
    <col min="3" max="3" width="27.8541666666667" customWidth="1"/>
    <col min="4" max="6" width="28.5729166666667" customWidth="1"/>
  </cols>
  <sheetData>
    <row r="1" ht="15.75" customHeight="1" spans="1:6">
      <c r="A1" s="104">
        <v>1</v>
      </c>
      <c r="B1" s="105">
        <v>0</v>
      </c>
      <c r="C1" s="104">
        <v>1</v>
      </c>
      <c r="D1" s="106"/>
      <c r="E1" s="106"/>
      <c r="F1" s="32" t="s">
        <v>402</v>
      </c>
    </row>
    <row r="2" ht="36.75" customHeight="1" spans="1:6">
      <c r="A2" s="107" t="str">
        <f>"2025"&amp;"年部门政府性基金预算支出预算表"</f>
        <v>2025年部门政府性基金预算支出预算表</v>
      </c>
      <c r="B2" s="108" t="s">
        <v>403</v>
      </c>
      <c r="C2" s="109"/>
      <c r="D2" s="110"/>
      <c r="E2" s="110"/>
      <c r="F2" s="110"/>
    </row>
    <row r="3" ht="18.75" customHeight="1" spans="1:6">
      <c r="A3" s="6" t="str">
        <f>"单位名称："&amp;"临沧市老干部活动中心"</f>
        <v>单位名称：临沧市老干部活动中心</v>
      </c>
      <c r="B3" s="6" t="s">
        <v>404</v>
      </c>
      <c r="C3" s="104"/>
      <c r="D3" s="106"/>
      <c r="E3" s="106"/>
      <c r="F3" s="32" t="s">
        <v>1</v>
      </c>
    </row>
    <row r="4" ht="18.75" customHeight="1" spans="1:6">
      <c r="A4" s="111" t="s">
        <v>174</v>
      </c>
      <c r="B4" s="112" t="s">
        <v>72</v>
      </c>
      <c r="C4" s="113" t="s">
        <v>73</v>
      </c>
      <c r="D4" s="12" t="s">
        <v>405</v>
      </c>
      <c r="E4" s="12"/>
      <c r="F4" s="13"/>
    </row>
    <row r="5" ht="18.75" customHeight="1" spans="1:6">
      <c r="A5" s="114"/>
      <c r="B5" s="115"/>
      <c r="C5" s="116"/>
      <c r="D5" s="117" t="s">
        <v>55</v>
      </c>
      <c r="E5" s="117" t="s">
        <v>74</v>
      </c>
      <c r="F5" s="117" t="s">
        <v>75</v>
      </c>
    </row>
    <row r="6" ht="18.75" customHeight="1" spans="1:6">
      <c r="A6" s="114">
        <v>1</v>
      </c>
      <c r="B6" s="118" t="s">
        <v>155</v>
      </c>
      <c r="C6" s="116">
        <v>3</v>
      </c>
      <c r="D6" s="117">
        <v>4</v>
      </c>
      <c r="E6" s="117">
        <v>5</v>
      </c>
      <c r="F6" s="117">
        <v>6</v>
      </c>
    </row>
    <row r="7" ht="18.75" customHeight="1" spans="1:6">
      <c r="A7" s="119"/>
      <c r="B7" s="85"/>
      <c r="C7" s="85"/>
      <c r="D7" s="23"/>
      <c r="E7" s="23"/>
      <c r="F7" s="23"/>
    </row>
    <row r="8" ht="18.75" customHeight="1" spans="1:6">
      <c r="A8" s="119"/>
      <c r="B8" s="85"/>
      <c r="C8" s="85"/>
      <c r="D8" s="23"/>
      <c r="E8" s="23"/>
      <c r="F8" s="23"/>
    </row>
    <row r="9" ht="18.75" customHeight="1" spans="1:6">
      <c r="A9" s="120" t="s">
        <v>55</v>
      </c>
      <c r="B9" s="121"/>
      <c r="C9" s="25"/>
      <c r="D9" s="23"/>
      <c r="E9" s="23"/>
      <c r="F9" s="23"/>
    </row>
  </sheetData>
  <mergeCells count="7">
    <mergeCell ref="A2:F2"/>
    <mergeCell ref="A3:C3"/>
    <mergeCell ref="D4:F4"/>
    <mergeCell ref="A9:C9"/>
    <mergeCell ref="A4:A5"/>
    <mergeCell ref="B4:B5"/>
    <mergeCell ref="C4:C5"/>
  </mergeCells>
  <printOptions horizontalCentered="1"/>
  <pageMargins left="0.357638888888889" right="0.357638888888889" top="0.60625" bottom="0.409027777777778" header="0.5" footer="0.5"/>
  <pageSetup paperSize="9" scale="9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2"/>
  <sheetViews>
    <sheetView showZeros="0" topLeftCell="A4" workbookViewId="0">
      <selection activeCell="B10" sqref="B10"/>
    </sheetView>
  </sheetViews>
  <sheetFormatPr defaultColWidth="9.14583333333333" defaultRowHeight="14.25" customHeight="1"/>
  <cols>
    <col min="1" max="1" width="27.1458333333333" customWidth="1"/>
    <col min="2" max="2" width="14.71875" customWidth="1"/>
    <col min="3" max="3" width="18" customWidth="1"/>
    <col min="4" max="4" width="7.71875" customWidth="1"/>
    <col min="5" max="5" width="6.57291666666667" customWidth="1"/>
    <col min="6" max="6" width="10.28125" customWidth="1"/>
    <col min="7" max="7" width="11.71875" customWidth="1"/>
    <col min="8" max="8" width="10.8541666666667" customWidth="1"/>
    <col min="9" max="9" width="9.57291666666667" customWidth="1"/>
    <col min="10" max="10" width="9.42708333333333" customWidth="1"/>
    <col min="11" max="11" width="13" customWidth="1"/>
    <col min="12" max="12" width="7" customWidth="1"/>
    <col min="13" max="13" width="5.57291666666667" customWidth="1"/>
    <col min="14" max="14" width="8.42708333333333" customWidth="1"/>
    <col min="15" max="15" width="6.71875" customWidth="1"/>
    <col min="16" max="16" width="12.71875" customWidth="1"/>
    <col min="17" max="17" width="6" customWidth="1"/>
  </cols>
  <sheetData>
    <row r="1" ht="15.75" customHeight="1" spans="1:17">
      <c r="A1" s="2"/>
      <c r="B1" s="2"/>
      <c r="C1" s="2"/>
      <c r="D1" s="2"/>
      <c r="E1" s="2"/>
      <c r="F1" s="2"/>
      <c r="G1" s="2"/>
      <c r="H1" s="2"/>
      <c r="I1" s="2"/>
      <c r="J1" s="2"/>
      <c r="O1" s="31"/>
      <c r="P1" s="99" t="s">
        <v>406</v>
      </c>
      <c r="Q1" s="103"/>
    </row>
    <row r="2" ht="35.25" customHeight="1" spans="1:17">
      <c r="A2" s="33" t="str">
        <f>"2025"&amp;"年部门政府采购预算表"</f>
        <v>2025年部门政府采购预算表</v>
      </c>
      <c r="B2" s="5"/>
      <c r="C2" s="5"/>
      <c r="D2" s="5"/>
      <c r="E2" s="5"/>
      <c r="F2" s="5"/>
      <c r="G2" s="5"/>
      <c r="H2" s="5"/>
      <c r="I2" s="5"/>
      <c r="J2" s="5"/>
      <c r="K2" s="65"/>
      <c r="L2" s="5"/>
      <c r="M2" s="5"/>
      <c r="N2" s="5"/>
      <c r="O2" s="65"/>
      <c r="P2" s="65"/>
      <c r="Q2" s="5"/>
    </row>
    <row r="3" ht="18.75" customHeight="1" spans="1:17">
      <c r="A3" s="34" t="str">
        <f>"单位名称："&amp;"临沧市老干部活动中心"</f>
        <v>单位名称：临沧市老干部活动中心</v>
      </c>
      <c r="B3" s="8"/>
      <c r="C3" s="8"/>
      <c r="D3" s="8"/>
      <c r="E3" s="8"/>
      <c r="F3" s="8"/>
      <c r="G3" s="8"/>
      <c r="H3" s="8"/>
      <c r="I3" s="8"/>
      <c r="J3" s="8"/>
      <c r="O3" s="66"/>
      <c r="P3" s="99" t="s">
        <v>161</v>
      </c>
      <c r="Q3" s="103"/>
    </row>
    <row r="4" ht="19.5" customHeight="1" spans="1:17">
      <c r="A4" s="10" t="s">
        <v>407</v>
      </c>
      <c r="B4" s="75" t="s">
        <v>408</v>
      </c>
      <c r="C4" s="75" t="s">
        <v>409</v>
      </c>
      <c r="D4" s="75" t="s">
        <v>410</v>
      </c>
      <c r="E4" s="75" t="s">
        <v>411</v>
      </c>
      <c r="F4" s="75" t="s">
        <v>412</v>
      </c>
      <c r="G4" s="38" t="s">
        <v>181</v>
      </c>
      <c r="H4" s="38"/>
      <c r="I4" s="38"/>
      <c r="J4" s="38"/>
      <c r="K4" s="77"/>
      <c r="L4" s="38"/>
      <c r="M4" s="38"/>
      <c r="N4" s="38"/>
      <c r="O4" s="67"/>
      <c r="P4" s="77"/>
      <c r="Q4" s="39"/>
    </row>
    <row r="5" ht="19.5" customHeight="1" spans="1:17">
      <c r="A5" s="15"/>
      <c r="B5" s="78"/>
      <c r="C5" s="78"/>
      <c r="D5" s="78"/>
      <c r="E5" s="78"/>
      <c r="F5" s="78"/>
      <c r="G5" s="78" t="s">
        <v>55</v>
      </c>
      <c r="H5" s="78" t="s">
        <v>58</v>
      </c>
      <c r="I5" s="78" t="s">
        <v>413</v>
      </c>
      <c r="J5" s="78" t="s">
        <v>414</v>
      </c>
      <c r="K5" s="100" t="s">
        <v>415</v>
      </c>
      <c r="L5" s="91" t="s">
        <v>77</v>
      </c>
      <c r="M5" s="91"/>
      <c r="N5" s="91"/>
      <c r="O5" s="101"/>
      <c r="P5" s="102"/>
      <c r="Q5" s="80"/>
    </row>
    <row r="6" ht="58" customHeight="1" spans="1:17">
      <c r="A6" s="17"/>
      <c r="B6" s="80"/>
      <c r="C6" s="80"/>
      <c r="D6" s="80"/>
      <c r="E6" s="80"/>
      <c r="F6" s="80"/>
      <c r="G6" s="80"/>
      <c r="H6" s="80" t="s">
        <v>57</v>
      </c>
      <c r="I6" s="80"/>
      <c r="J6" s="80"/>
      <c r="K6" s="81"/>
      <c r="L6" s="80" t="s">
        <v>57</v>
      </c>
      <c r="M6" s="80" t="s">
        <v>64</v>
      </c>
      <c r="N6" s="80" t="s">
        <v>65</v>
      </c>
      <c r="O6" s="94" t="s">
        <v>66</v>
      </c>
      <c r="P6" s="81" t="s">
        <v>67</v>
      </c>
      <c r="Q6" s="80" t="s">
        <v>68</v>
      </c>
    </row>
    <row r="7" ht="42" customHeight="1" spans="1:17">
      <c r="A7" s="95">
        <v>1</v>
      </c>
      <c r="B7" s="96">
        <v>2</v>
      </c>
      <c r="C7" s="96">
        <v>3</v>
      </c>
      <c r="D7" s="95">
        <v>4</v>
      </c>
      <c r="E7" s="96">
        <v>5</v>
      </c>
      <c r="F7" s="96">
        <v>6</v>
      </c>
      <c r="G7" s="95">
        <v>7</v>
      </c>
      <c r="H7" s="96">
        <v>8</v>
      </c>
      <c r="I7" s="96">
        <v>9</v>
      </c>
      <c r="J7" s="95">
        <v>10</v>
      </c>
      <c r="K7" s="96">
        <v>11</v>
      </c>
      <c r="L7" s="96">
        <v>12</v>
      </c>
      <c r="M7" s="95">
        <v>13</v>
      </c>
      <c r="N7" s="96">
        <v>14</v>
      </c>
      <c r="O7" s="96">
        <v>15</v>
      </c>
      <c r="P7" s="95">
        <v>16</v>
      </c>
      <c r="Q7" s="96">
        <v>17</v>
      </c>
    </row>
    <row r="8" ht="42" customHeight="1" spans="1:17">
      <c r="A8" s="83" t="s">
        <v>70</v>
      </c>
      <c r="B8" s="84"/>
      <c r="C8" s="84"/>
      <c r="D8" s="84"/>
      <c r="E8" s="97"/>
      <c r="F8" s="23"/>
      <c r="G8" s="23">
        <v>25000</v>
      </c>
      <c r="H8" s="23">
        <v>25000</v>
      </c>
      <c r="I8" s="23"/>
      <c r="J8" s="23"/>
      <c r="K8" s="23"/>
      <c r="L8" s="23"/>
      <c r="M8" s="23"/>
      <c r="N8" s="23"/>
      <c r="O8" s="23"/>
      <c r="P8" s="23"/>
      <c r="Q8" s="23"/>
    </row>
    <row r="9" ht="42" customHeight="1" spans="1:17">
      <c r="A9" s="229" t="s">
        <v>238</v>
      </c>
      <c r="B9" s="84" t="s">
        <v>416</v>
      </c>
      <c r="C9" s="84" t="s">
        <v>417</v>
      </c>
      <c r="D9" s="84" t="s">
        <v>418</v>
      </c>
      <c r="E9" s="97">
        <v>1</v>
      </c>
      <c r="F9" s="23"/>
      <c r="G9" s="23">
        <v>8000</v>
      </c>
      <c r="H9" s="23">
        <v>8000</v>
      </c>
      <c r="I9" s="23"/>
      <c r="J9" s="23"/>
      <c r="K9" s="23"/>
      <c r="L9" s="23"/>
      <c r="M9" s="23"/>
      <c r="N9" s="23"/>
      <c r="O9" s="23"/>
      <c r="P9" s="23"/>
      <c r="Q9" s="23"/>
    </row>
    <row r="10" ht="42" customHeight="1" spans="1:17">
      <c r="A10" s="229" t="s">
        <v>238</v>
      </c>
      <c r="B10" s="84" t="s">
        <v>419</v>
      </c>
      <c r="C10" s="84" t="s">
        <v>420</v>
      </c>
      <c r="D10" s="84" t="s">
        <v>418</v>
      </c>
      <c r="E10" s="97">
        <v>1</v>
      </c>
      <c r="F10" s="23"/>
      <c r="G10" s="23">
        <v>7000</v>
      </c>
      <c r="H10" s="23">
        <v>7000</v>
      </c>
      <c r="I10" s="23"/>
      <c r="J10" s="23"/>
      <c r="K10" s="23"/>
      <c r="L10" s="23"/>
      <c r="M10" s="23"/>
      <c r="N10" s="23"/>
      <c r="O10" s="23"/>
      <c r="P10" s="23"/>
      <c r="Q10" s="23"/>
    </row>
    <row r="11" ht="42" customHeight="1" spans="1:17">
      <c r="A11" s="229" t="s">
        <v>278</v>
      </c>
      <c r="B11" s="84" t="s">
        <v>421</v>
      </c>
      <c r="C11" s="84" t="s">
        <v>422</v>
      </c>
      <c r="D11" s="84" t="s">
        <v>423</v>
      </c>
      <c r="E11" s="97">
        <v>1</v>
      </c>
      <c r="F11" s="23"/>
      <c r="G11" s="23">
        <v>10000</v>
      </c>
      <c r="H11" s="23">
        <v>10000</v>
      </c>
      <c r="I11" s="23"/>
      <c r="J11" s="23"/>
      <c r="K11" s="23"/>
      <c r="L11" s="23"/>
      <c r="M11" s="23"/>
      <c r="N11" s="23"/>
      <c r="O11" s="23"/>
      <c r="P11" s="23"/>
      <c r="Q11" s="23"/>
    </row>
    <row r="12" ht="19.5" customHeight="1" spans="1:17">
      <c r="A12" s="86" t="s">
        <v>55</v>
      </c>
      <c r="B12" s="25"/>
      <c r="C12" s="25"/>
      <c r="D12" s="25"/>
      <c r="E12" s="25"/>
      <c r="F12" s="23"/>
      <c r="G12" s="23">
        <v>25000</v>
      </c>
      <c r="H12" s="23">
        <v>25000</v>
      </c>
      <c r="I12" s="23"/>
      <c r="J12" s="23"/>
      <c r="K12" s="23"/>
      <c r="L12" s="23"/>
      <c r="M12" s="23"/>
      <c r="N12" s="23"/>
      <c r="O12" s="23"/>
      <c r="P12" s="23"/>
      <c r="Q12" s="23"/>
    </row>
  </sheetData>
  <mergeCells count="18">
    <mergeCell ref="P1:Q1"/>
    <mergeCell ref="A2:Q2"/>
    <mergeCell ref="A3:F3"/>
    <mergeCell ref="P3:Q3"/>
    <mergeCell ref="G4:Q4"/>
    <mergeCell ref="L5:Q5"/>
    <mergeCell ref="A12:E12"/>
    <mergeCell ref="A4:A6"/>
    <mergeCell ref="B4:B6"/>
    <mergeCell ref="C4:C6"/>
    <mergeCell ref="D4:D6"/>
    <mergeCell ref="E4:E6"/>
    <mergeCell ref="F4:F6"/>
    <mergeCell ref="G5:G6"/>
    <mergeCell ref="H5:H6"/>
    <mergeCell ref="I5:I6"/>
    <mergeCell ref="J5:J6"/>
    <mergeCell ref="K5:K6"/>
  </mergeCells>
  <printOptions horizontalCentered="1"/>
  <pageMargins left="0.357638888888889" right="0.357638888888889" top="0.60625" bottom="0.409027777777778" header="0.5" footer="0.5"/>
  <pageSetup paperSize="9" scale="8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0"/>
  <sheetViews>
    <sheetView showZeros="0" workbookViewId="0">
      <selection activeCell="A2" sqref="A2:N2"/>
    </sheetView>
  </sheetViews>
  <sheetFormatPr defaultColWidth="9.14583333333333" defaultRowHeight="14.25" customHeight="1"/>
  <cols>
    <col min="1" max="1" width="9.57291666666667" customWidth="1"/>
    <col min="2" max="2" width="10.5729166666667" customWidth="1"/>
    <col min="3" max="3" width="11.1458333333333" customWidth="1"/>
    <col min="4" max="4" width="7.14583333333333" customWidth="1"/>
    <col min="5" max="6" width="8.57291666666667" customWidth="1"/>
    <col min="7" max="7" width="10.5729166666667" customWidth="1"/>
    <col min="8" max="8" width="13.8541666666667" customWidth="1"/>
    <col min="9" max="9" width="8.42708333333333" customWidth="1"/>
    <col min="10" max="10" width="12.8541666666667" customWidth="1"/>
    <col min="11" max="14" width="19" customWidth="1"/>
  </cols>
  <sheetData>
    <row r="1" ht="13.5" customHeight="1" spans="1:14">
      <c r="A1" s="69"/>
      <c r="B1" s="69"/>
      <c r="C1" s="70"/>
      <c r="D1" s="69"/>
      <c r="E1" s="69"/>
      <c r="F1" s="69"/>
      <c r="G1" s="69"/>
      <c r="H1" s="71"/>
      <c r="I1" s="61"/>
      <c r="J1" s="61"/>
      <c r="K1" s="61"/>
      <c r="L1" s="31"/>
      <c r="M1" s="88"/>
      <c r="N1" s="89" t="s">
        <v>424</v>
      </c>
    </row>
    <row r="2" ht="34.5" customHeight="1" spans="1:14">
      <c r="A2" s="33" t="str">
        <f>"2025"&amp;"年部门政府购买服务预算表"</f>
        <v>2025年部门政府购买服务预算表</v>
      </c>
      <c r="B2" s="72"/>
      <c r="C2" s="65"/>
      <c r="D2" s="72"/>
      <c r="E2" s="72"/>
      <c r="F2" s="72"/>
      <c r="G2" s="72"/>
      <c r="H2" s="73"/>
      <c r="I2" s="72"/>
      <c r="J2" s="72"/>
      <c r="K2" s="72"/>
      <c r="L2" s="65"/>
      <c r="M2" s="73"/>
      <c r="N2" s="72"/>
    </row>
    <row r="3" ht="18.75" customHeight="1" spans="1:14">
      <c r="A3" s="58" t="str">
        <f>"单位名称："&amp;"临沧市老干部活动中心"</f>
        <v>单位名称：临沧市老干部活动中心</v>
      </c>
      <c r="B3" s="59"/>
      <c r="C3" s="74"/>
      <c r="D3" s="59"/>
      <c r="E3" s="59"/>
      <c r="F3" s="59"/>
      <c r="G3" s="59"/>
      <c r="H3" s="71"/>
      <c r="I3" s="61"/>
      <c r="J3" s="61"/>
      <c r="K3" s="61"/>
      <c r="L3" s="66"/>
      <c r="M3" s="90"/>
      <c r="N3" s="89" t="s">
        <v>161</v>
      </c>
    </row>
    <row r="4" ht="18.75" customHeight="1" spans="1:14">
      <c r="A4" s="10" t="s">
        <v>407</v>
      </c>
      <c r="B4" s="75" t="s">
        <v>425</v>
      </c>
      <c r="C4" s="76" t="s">
        <v>426</v>
      </c>
      <c r="D4" s="38" t="s">
        <v>181</v>
      </c>
      <c r="E4" s="38"/>
      <c r="F4" s="38"/>
      <c r="G4" s="38"/>
      <c r="H4" s="77"/>
      <c r="I4" s="38"/>
      <c r="J4" s="38"/>
      <c r="K4" s="38"/>
      <c r="L4" s="67"/>
      <c r="M4" s="77"/>
      <c r="N4" s="39"/>
    </row>
    <row r="5" ht="17.25" customHeight="1" spans="1:14">
      <c r="A5" s="15"/>
      <c r="B5" s="78"/>
      <c r="C5" s="79"/>
      <c r="D5" s="78" t="s">
        <v>55</v>
      </c>
      <c r="E5" s="78" t="s">
        <v>58</v>
      </c>
      <c r="F5" s="78" t="s">
        <v>427</v>
      </c>
      <c r="G5" s="78" t="s">
        <v>414</v>
      </c>
      <c r="H5" s="79" t="s">
        <v>415</v>
      </c>
      <c r="I5" s="91" t="s">
        <v>77</v>
      </c>
      <c r="J5" s="91"/>
      <c r="K5" s="91"/>
      <c r="L5" s="92"/>
      <c r="M5" s="93"/>
      <c r="N5" s="80"/>
    </row>
    <row r="6" ht="54" customHeight="1" spans="1:14">
      <c r="A6" s="17"/>
      <c r="B6" s="80"/>
      <c r="C6" s="81"/>
      <c r="D6" s="80"/>
      <c r="E6" s="80"/>
      <c r="F6" s="80"/>
      <c r="G6" s="80"/>
      <c r="H6" s="81"/>
      <c r="I6" s="80" t="s">
        <v>57</v>
      </c>
      <c r="J6" s="80" t="s">
        <v>64</v>
      </c>
      <c r="K6" s="80" t="s">
        <v>190</v>
      </c>
      <c r="L6" s="94" t="s">
        <v>66</v>
      </c>
      <c r="M6" s="81" t="s">
        <v>67</v>
      </c>
      <c r="N6" s="80" t="s">
        <v>68</v>
      </c>
    </row>
    <row r="7" ht="19.5" customHeight="1" spans="1:14">
      <c r="A7" s="82">
        <v>1</v>
      </c>
      <c r="B7" s="82">
        <v>2</v>
      </c>
      <c r="C7" s="82">
        <v>3</v>
      </c>
      <c r="D7" s="82">
        <v>4</v>
      </c>
      <c r="E7" s="82">
        <v>5</v>
      </c>
      <c r="F7" s="82">
        <v>6</v>
      </c>
      <c r="G7" s="82">
        <v>7</v>
      </c>
      <c r="H7" s="82">
        <v>8</v>
      </c>
      <c r="I7" s="82">
        <v>9</v>
      </c>
      <c r="J7" s="82">
        <v>10</v>
      </c>
      <c r="K7" s="82">
        <v>11</v>
      </c>
      <c r="L7" s="82">
        <v>12</v>
      </c>
      <c r="M7" s="82">
        <v>13</v>
      </c>
      <c r="N7" s="82">
        <v>14</v>
      </c>
    </row>
    <row r="8" ht="21" customHeight="1" spans="1:14">
      <c r="A8" s="83"/>
      <c r="B8" s="84"/>
      <c r="C8" s="85"/>
      <c r="D8" s="23"/>
      <c r="E8" s="23"/>
      <c r="F8" s="23"/>
      <c r="G8" s="23"/>
      <c r="H8" s="23"/>
      <c r="I8" s="23"/>
      <c r="J8" s="23"/>
      <c r="K8" s="23"/>
      <c r="L8" s="23"/>
      <c r="M8" s="23"/>
      <c r="N8" s="23"/>
    </row>
    <row r="9" ht="21" customHeight="1" spans="1:14">
      <c r="A9" s="83"/>
      <c r="B9" s="84"/>
      <c r="C9" s="85"/>
      <c r="D9" s="23"/>
      <c r="E9" s="23"/>
      <c r="F9" s="23"/>
      <c r="G9" s="23"/>
      <c r="H9" s="23"/>
      <c r="I9" s="23"/>
      <c r="J9" s="23"/>
      <c r="K9" s="23"/>
      <c r="L9" s="23"/>
      <c r="M9" s="23"/>
      <c r="N9" s="23"/>
    </row>
    <row r="10" ht="21" customHeight="1" spans="1:14">
      <c r="A10" s="86" t="s">
        <v>55</v>
      </c>
      <c r="B10" s="25"/>
      <c r="C10" s="87"/>
      <c r="D10" s="23"/>
      <c r="E10" s="23"/>
      <c r="F10" s="23"/>
      <c r="G10" s="23"/>
      <c r="H10" s="23"/>
      <c r="I10" s="23"/>
      <c r="J10" s="23"/>
      <c r="K10" s="23"/>
      <c r="L10" s="23"/>
      <c r="M10" s="23"/>
      <c r="N10" s="23"/>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0.357638888888889" right="0.357638888888889" top="0.60625" bottom="0.409027777777778" header="0.5" footer="0.5"/>
  <pageSetup paperSize="9" scale="83"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8"/>
  <sheetViews>
    <sheetView showZeros="0" topLeftCell="C1" workbookViewId="0">
      <selection activeCell="P5" sqref="P5"/>
    </sheetView>
  </sheetViews>
  <sheetFormatPr defaultColWidth="9.14583333333333" defaultRowHeight="14.25" customHeight="1" outlineLevelRow="7"/>
  <cols>
    <col min="1" max="1" width="17.8541666666667" customWidth="1"/>
    <col min="2" max="2" width="8.14583333333333" customWidth="1"/>
    <col min="3" max="4" width="17" customWidth="1"/>
    <col min="5" max="13" width="10.5729166666667" customWidth="1"/>
    <col min="14" max="14" width="14.4270833333333" customWidth="1"/>
  </cols>
  <sheetData>
    <row r="1" ht="13.5" customHeight="1" spans="1:14">
      <c r="A1" s="2"/>
      <c r="B1" s="2"/>
      <c r="C1" s="2"/>
      <c r="D1" s="56"/>
      <c r="L1" s="31"/>
      <c r="M1" s="31"/>
      <c r="N1" s="31" t="s">
        <v>428</v>
      </c>
    </row>
    <row r="2" ht="27.75" customHeight="1" spans="1:14">
      <c r="A2" s="57" t="str">
        <f>"2025"&amp;"年市对下转移支付预算表"</f>
        <v>2025年市对下转移支付预算表</v>
      </c>
      <c r="B2" s="5"/>
      <c r="C2" s="5"/>
      <c r="D2" s="5"/>
      <c r="E2" s="5"/>
      <c r="F2" s="5"/>
      <c r="G2" s="5"/>
      <c r="H2" s="5"/>
      <c r="I2" s="5"/>
      <c r="J2" s="5"/>
      <c r="K2" s="5"/>
      <c r="L2" s="65"/>
      <c r="M2" s="65"/>
      <c r="N2" s="5"/>
    </row>
    <row r="3" ht="18.75" customHeight="1" spans="1:14">
      <c r="A3" s="58" t="str">
        <f>"单位名称："&amp;"临沧市老干部活动中心"</f>
        <v>单位名称：临沧市老干部活动中心</v>
      </c>
      <c r="B3" s="59"/>
      <c r="C3" s="59"/>
      <c r="D3" s="60"/>
      <c r="E3" s="61"/>
      <c r="F3" s="61"/>
      <c r="G3" s="61"/>
      <c r="H3" s="61"/>
      <c r="I3" s="61"/>
      <c r="L3" s="66"/>
      <c r="M3" s="66"/>
      <c r="N3" s="31" t="s">
        <v>161</v>
      </c>
    </row>
    <row r="4" ht="18.75" customHeight="1" spans="1:14">
      <c r="A4" s="26" t="s">
        <v>429</v>
      </c>
      <c r="B4" s="11" t="s">
        <v>181</v>
      </c>
      <c r="C4" s="12"/>
      <c r="D4" s="12"/>
      <c r="E4" s="11" t="s">
        <v>430</v>
      </c>
      <c r="F4" s="12"/>
      <c r="G4" s="12"/>
      <c r="H4" s="12"/>
      <c r="I4" s="12"/>
      <c r="J4" s="12"/>
      <c r="K4" s="12"/>
      <c r="L4" s="67"/>
      <c r="M4" s="67"/>
      <c r="N4" s="13"/>
    </row>
    <row r="5" ht="44" customHeight="1" spans="1:14">
      <c r="A5" s="28"/>
      <c r="B5" s="27" t="s">
        <v>55</v>
      </c>
      <c r="C5" s="10" t="s">
        <v>58</v>
      </c>
      <c r="D5" s="62" t="s">
        <v>427</v>
      </c>
      <c r="E5" s="63" t="s">
        <v>431</v>
      </c>
      <c r="F5" s="63" t="s">
        <v>432</v>
      </c>
      <c r="G5" s="63" t="s">
        <v>433</v>
      </c>
      <c r="H5" s="63" t="s">
        <v>434</v>
      </c>
      <c r="I5" s="63" t="s">
        <v>435</v>
      </c>
      <c r="J5" s="63" t="s">
        <v>436</v>
      </c>
      <c r="K5" s="63" t="s">
        <v>437</v>
      </c>
      <c r="L5" s="68" t="s">
        <v>438</v>
      </c>
      <c r="M5" s="68" t="s">
        <v>439</v>
      </c>
      <c r="N5" s="68" t="s">
        <v>440</v>
      </c>
    </row>
    <row r="6" ht="18.75" customHeight="1" spans="1:14">
      <c r="A6" s="18">
        <v>1</v>
      </c>
      <c r="B6" s="18">
        <v>2</v>
      </c>
      <c r="C6" s="18">
        <v>3</v>
      </c>
      <c r="D6" s="64">
        <v>4</v>
      </c>
      <c r="E6" s="18">
        <v>5</v>
      </c>
      <c r="F6" s="18">
        <v>6</v>
      </c>
      <c r="G6" s="18">
        <v>7</v>
      </c>
      <c r="H6" s="64">
        <v>8</v>
      </c>
      <c r="I6" s="18">
        <v>9</v>
      </c>
      <c r="J6" s="18">
        <v>10</v>
      </c>
      <c r="K6" s="18">
        <v>11</v>
      </c>
      <c r="L6" s="19">
        <v>12</v>
      </c>
      <c r="M6" s="19">
        <v>13</v>
      </c>
      <c r="N6" s="19">
        <v>14</v>
      </c>
    </row>
    <row r="7" ht="18.75" customHeight="1" spans="1:14">
      <c r="A7" s="29"/>
      <c r="B7" s="23"/>
      <c r="C7" s="23"/>
      <c r="D7" s="23"/>
      <c r="E7" s="23"/>
      <c r="F7" s="23"/>
      <c r="G7" s="23"/>
      <c r="H7" s="23"/>
      <c r="I7" s="23"/>
      <c r="J7" s="23"/>
      <c r="K7" s="23"/>
      <c r="L7" s="23"/>
      <c r="M7" s="23"/>
      <c r="N7" s="23"/>
    </row>
    <row r="8" ht="18.75" customHeight="1" spans="1:14">
      <c r="A8" s="29"/>
      <c r="B8" s="23"/>
      <c r="C8" s="23"/>
      <c r="D8" s="23"/>
      <c r="E8" s="23"/>
      <c r="F8" s="23"/>
      <c r="G8" s="23"/>
      <c r="H8" s="23"/>
      <c r="I8" s="23"/>
      <c r="J8" s="23"/>
      <c r="K8" s="23"/>
      <c r="L8" s="23"/>
      <c r="M8" s="23"/>
      <c r="N8" s="23"/>
    </row>
  </sheetData>
  <mergeCells count="5">
    <mergeCell ref="A2:N2"/>
    <mergeCell ref="A3:I3"/>
    <mergeCell ref="B4:D4"/>
    <mergeCell ref="E4:N4"/>
    <mergeCell ref="A4:A5"/>
  </mergeCells>
  <printOptions horizontalCentered="1"/>
  <pageMargins left="0.357638888888889" right="0.357638888888889" top="0.60625" bottom="0.409027777777778" header="0.5" footer="0.5"/>
  <pageSetup paperSize="9" scale="85"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7"/>
  <sheetViews>
    <sheetView showZeros="0" workbookViewId="0">
      <selection activeCell="G9" sqref="G9"/>
    </sheetView>
  </sheetViews>
  <sheetFormatPr defaultColWidth="9.14583333333333" defaultRowHeight="12" customHeight="1" outlineLevelRow="6"/>
  <cols>
    <col min="1" max="1" width="23.8541666666667" customWidth="1"/>
    <col min="2" max="2" width="21.4270833333333" customWidth="1"/>
    <col min="3" max="5" width="13" customWidth="1"/>
    <col min="6" max="6" width="11.28125" customWidth="1"/>
    <col min="7" max="7" width="13" customWidth="1"/>
    <col min="8" max="8" width="15.5729166666667" customWidth="1"/>
    <col min="9" max="9" width="13.4166666666667" customWidth="1"/>
    <col min="10" max="10" width="18.84375" customWidth="1"/>
  </cols>
  <sheetData>
    <row r="1" ht="19.5" customHeight="1" spans="10:10">
      <c r="J1" s="31" t="s">
        <v>441</v>
      </c>
    </row>
    <row r="2" ht="36" customHeight="1" spans="1:10">
      <c r="A2" s="4" t="str">
        <f>"2025"&amp;"年市对下转移支付绩效目标表"</f>
        <v>2025年市对下转移支付绩效目标表</v>
      </c>
      <c r="B2" s="5"/>
      <c r="C2" s="5"/>
      <c r="D2" s="5"/>
      <c r="E2" s="5"/>
      <c r="F2" s="46"/>
      <c r="G2" s="5"/>
      <c r="H2" s="46"/>
      <c r="I2" s="46"/>
      <c r="J2" s="5"/>
    </row>
    <row r="3" ht="18.75" customHeight="1" spans="1:8">
      <c r="A3" s="47" t="str">
        <f>"单位名称："&amp;"临沧市老干部活动中心"</f>
        <v>单位名称：临沧市老干部活动中心</v>
      </c>
      <c r="B3" s="48"/>
      <c r="C3" s="48"/>
      <c r="D3" s="48"/>
      <c r="E3" s="48"/>
      <c r="F3" s="49"/>
      <c r="G3" s="48"/>
      <c r="H3" s="49"/>
    </row>
    <row r="4" ht="32" customHeight="1" spans="1:10">
      <c r="A4" s="40" t="s">
        <v>293</v>
      </c>
      <c r="B4" s="40" t="s">
        <v>294</v>
      </c>
      <c r="C4" s="40" t="s">
        <v>295</v>
      </c>
      <c r="D4" s="40" t="s">
        <v>296</v>
      </c>
      <c r="E4" s="40" t="s">
        <v>297</v>
      </c>
      <c r="F4" s="50" t="s">
        <v>298</v>
      </c>
      <c r="G4" s="40" t="s">
        <v>299</v>
      </c>
      <c r="H4" s="50" t="s">
        <v>300</v>
      </c>
      <c r="I4" s="50" t="s">
        <v>301</v>
      </c>
      <c r="J4" s="40" t="s">
        <v>302</v>
      </c>
    </row>
    <row r="5" ht="18.75" customHeight="1" spans="1:10">
      <c r="A5" s="51">
        <v>1</v>
      </c>
      <c r="B5" s="51">
        <v>2</v>
      </c>
      <c r="C5" s="51">
        <v>3</v>
      </c>
      <c r="D5" s="51">
        <v>4</v>
      </c>
      <c r="E5" s="51">
        <v>5</v>
      </c>
      <c r="F5" s="52">
        <v>6</v>
      </c>
      <c r="G5" s="51">
        <v>7</v>
      </c>
      <c r="H5" s="52">
        <v>8</v>
      </c>
      <c r="I5" s="52">
        <v>9</v>
      </c>
      <c r="J5" s="51">
        <v>10</v>
      </c>
    </row>
    <row r="6" ht="18.75" customHeight="1" spans="1:10">
      <c r="A6" s="53"/>
      <c r="B6" s="42"/>
      <c r="C6" s="42"/>
      <c r="D6" s="42"/>
      <c r="E6" s="44"/>
      <c r="F6" s="54"/>
      <c r="G6" s="44"/>
      <c r="H6" s="54"/>
      <c r="I6" s="54"/>
      <c r="J6" s="44"/>
    </row>
    <row r="7" ht="18.75" customHeight="1" spans="1:10">
      <c r="A7" s="53"/>
      <c r="B7" s="53"/>
      <c r="C7" s="53"/>
      <c r="D7" s="53"/>
      <c r="E7" s="53"/>
      <c r="F7" s="55"/>
      <c r="G7" s="53"/>
      <c r="H7" s="53"/>
      <c r="I7" s="53"/>
      <c r="J7" s="53"/>
    </row>
  </sheetData>
  <mergeCells count="2">
    <mergeCell ref="A2:J2"/>
    <mergeCell ref="A3:H3"/>
  </mergeCells>
  <printOptions horizontalCentered="1"/>
  <pageMargins left="0.357638888888889" right="0.357638888888889" top="0.60625" bottom="0.409027777777778" header="0.5" footer="0.5"/>
  <pageSetup paperSize="9" scale="90"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8"/>
  <sheetViews>
    <sheetView showZeros="0" workbookViewId="0">
      <selection activeCell="F22" sqref="F22"/>
    </sheetView>
  </sheetViews>
  <sheetFormatPr defaultColWidth="9.14583333333333" defaultRowHeight="12" customHeight="1" outlineLevelRow="7" outlineLevelCol="7"/>
  <cols>
    <col min="1" max="1" width="29" customWidth="1"/>
    <col min="2" max="2" width="18.71875" customWidth="1"/>
    <col min="3" max="3" width="24.84375" customWidth="1"/>
    <col min="4" max="4" width="15.4270833333333" customWidth="1"/>
    <col min="5" max="5" width="17.84375" customWidth="1"/>
    <col min="6" max="6" width="14.8541666666667" customWidth="1"/>
    <col min="7" max="7" width="18.28125" customWidth="1"/>
    <col min="8" max="8" width="18.84375" customWidth="1"/>
  </cols>
  <sheetData>
    <row r="1" ht="14.25" customHeight="1" spans="8:8">
      <c r="H1" s="32" t="s">
        <v>442</v>
      </c>
    </row>
    <row r="2" ht="34.5" customHeight="1" spans="1:8">
      <c r="A2" s="33" t="str">
        <f>"2025"&amp;"年新增资产配置表"</f>
        <v>2025年新增资产配置表</v>
      </c>
      <c r="B2" s="5"/>
      <c r="C2" s="5"/>
      <c r="D2" s="5"/>
      <c r="E2" s="5"/>
      <c r="F2" s="5"/>
      <c r="G2" s="5"/>
      <c r="H2" s="5"/>
    </row>
    <row r="3" ht="19.5" customHeight="1" spans="1:8">
      <c r="A3" s="34" t="str">
        <f>"单位名称："&amp;"临沧市老干部活动中心"</f>
        <v>单位名称：临沧市老干部活动中心</v>
      </c>
      <c r="B3" s="7"/>
      <c r="C3" s="35"/>
      <c r="H3" s="36" t="s">
        <v>161</v>
      </c>
    </row>
    <row r="4" ht="18.75" customHeight="1" spans="1:8">
      <c r="A4" s="10" t="s">
        <v>174</v>
      </c>
      <c r="B4" s="10" t="s">
        <v>443</v>
      </c>
      <c r="C4" s="10" t="s">
        <v>444</v>
      </c>
      <c r="D4" s="10" t="s">
        <v>445</v>
      </c>
      <c r="E4" s="10" t="s">
        <v>446</v>
      </c>
      <c r="F4" s="37" t="s">
        <v>447</v>
      </c>
      <c r="G4" s="38"/>
      <c r="H4" s="39"/>
    </row>
    <row r="5" ht="18.75" customHeight="1" spans="1:8">
      <c r="A5" s="17"/>
      <c r="B5" s="17"/>
      <c r="C5" s="17"/>
      <c r="D5" s="17"/>
      <c r="E5" s="17"/>
      <c r="F5" s="40" t="s">
        <v>411</v>
      </c>
      <c r="G5" s="40" t="s">
        <v>448</v>
      </c>
      <c r="H5" s="40" t="s">
        <v>449</v>
      </c>
    </row>
    <row r="6" ht="18.75" customHeight="1" spans="1:8">
      <c r="A6" s="40">
        <v>1</v>
      </c>
      <c r="B6" s="40">
        <v>2</v>
      </c>
      <c r="C6" s="40">
        <v>3</v>
      </c>
      <c r="D6" s="40">
        <v>4</v>
      </c>
      <c r="E6" s="40">
        <v>5</v>
      </c>
      <c r="F6" s="40">
        <v>6</v>
      </c>
      <c r="G6" s="41">
        <v>7</v>
      </c>
      <c r="H6" s="40">
        <v>8</v>
      </c>
    </row>
    <row r="7" ht="18.75" customHeight="1" spans="1:8">
      <c r="A7" s="42"/>
      <c r="B7" s="42"/>
      <c r="C7" s="42"/>
      <c r="D7" s="42"/>
      <c r="E7" s="42"/>
      <c r="F7" s="43"/>
      <c r="G7" s="23"/>
      <c r="H7" s="23"/>
    </row>
    <row r="8" ht="18.75" customHeight="1" spans="1:8">
      <c r="A8" s="44" t="s">
        <v>55</v>
      </c>
      <c r="B8" s="45"/>
      <c r="C8" s="45"/>
      <c r="D8" s="45"/>
      <c r="E8" s="45"/>
      <c r="F8" s="43"/>
      <c r="G8" s="23"/>
      <c r="H8" s="23"/>
    </row>
  </sheetData>
  <mergeCells count="9">
    <mergeCell ref="A2:H2"/>
    <mergeCell ref="A3:C3"/>
    <mergeCell ref="F4:H4"/>
    <mergeCell ref="A8:E8"/>
    <mergeCell ref="A4:A5"/>
    <mergeCell ref="B4:B5"/>
    <mergeCell ref="C4:C5"/>
    <mergeCell ref="D4:D5"/>
    <mergeCell ref="E4:E5"/>
  </mergeCells>
  <printOptions horizontalCentered="1"/>
  <pageMargins left="0.357638888888889" right="0.357638888888889" top="0.60625" bottom="0.409027777777778" header="0.5" footer="0.5"/>
  <pageSetup paperSize="9" scale="90"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0"/>
  <sheetViews>
    <sheetView showZeros="0" workbookViewId="0">
      <selection activeCell="I13" sqref="I13"/>
    </sheetView>
  </sheetViews>
  <sheetFormatPr defaultColWidth="9.14583333333333" defaultRowHeight="14.25" customHeight="1"/>
  <cols>
    <col min="1" max="1" width="13.4166666666667" customWidth="1"/>
    <col min="2" max="2" width="14.4270833333333" customWidth="1"/>
    <col min="3" max="3" width="23.84375" customWidth="1"/>
    <col min="4" max="4" width="11.1458333333333" customWidth="1"/>
    <col min="5" max="5" width="16.71875" customWidth="1"/>
    <col min="6" max="6" width="9.84375" customWidth="1"/>
    <col min="7" max="7" width="17.71875" customWidth="1"/>
    <col min="8" max="8" width="8.71875" customWidth="1"/>
    <col min="9" max="11" width="15.4166666666667" customWidth="1"/>
  </cols>
  <sheetData>
    <row r="1" ht="19.5" customHeight="1" spans="4:11">
      <c r="D1" s="1"/>
      <c r="E1" s="1"/>
      <c r="F1" s="1"/>
      <c r="G1" s="1"/>
      <c r="H1" s="2"/>
      <c r="I1" s="2"/>
      <c r="J1" s="2"/>
      <c r="K1" s="31" t="s">
        <v>450</v>
      </c>
    </row>
    <row r="2" ht="42.75" customHeight="1" spans="1:11">
      <c r="A2" s="4" t="str">
        <f>"2025"&amp;"年转移支付补助项目支出预算表"</f>
        <v>2025年转移支付补助项目支出预算表</v>
      </c>
      <c r="B2" s="5"/>
      <c r="C2" s="5"/>
      <c r="D2" s="5"/>
      <c r="E2" s="5"/>
      <c r="F2" s="5"/>
      <c r="G2" s="5"/>
      <c r="H2" s="5"/>
      <c r="I2" s="5"/>
      <c r="J2" s="5"/>
      <c r="K2" s="5"/>
    </row>
    <row r="3" ht="18.75" customHeight="1" spans="1:11">
      <c r="A3" s="6" t="str">
        <f>"单位名称："&amp;"临沧市老干部活动中心"</f>
        <v>单位名称：临沧市老干部活动中心</v>
      </c>
      <c r="B3" s="7"/>
      <c r="C3" s="7"/>
      <c r="D3" s="7"/>
      <c r="E3" s="7"/>
      <c r="F3" s="7"/>
      <c r="G3" s="7"/>
      <c r="H3" s="8"/>
      <c r="I3" s="8"/>
      <c r="J3" s="8"/>
      <c r="K3" s="3" t="s">
        <v>161</v>
      </c>
    </row>
    <row r="4" ht="18.75" customHeight="1" spans="1:11">
      <c r="A4" s="9" t="s">
        <v>255</v>
      </c>
      <c r="B4" s="9" t="s">
        <v>176</v>
      </c>
      <c r="C4" s="9" t="s">
        <v>256</v>
      </c>
      <c r="D4" s="10" t="s">
        <v>177</v>
      </c>
      <c r="E4" s="10" t="s">
        <v>178</v>
      </c>
      <c r="F4" s="10" t="s">
        <v>257</v>
      </c>
      <c r="G4" s="10" t="s">
        <v>258</v>
      </c>
      <c r="H4" s="26" t="s">
        <v>55</v>
      </c>
      <c r="I4" s="11" t="s">
        <v>451</v>
      </c>
      <c r="J4" s="12"/>
      <c r="K4" s="13"/>
    </row>
    <row r="5" ht="18.75" customHeight="1" spans="1:11">
      <c r="A5" s="14"/>
      <c r="B5" s="14"/>
      <c r="C5" s="14"/>
      <c r="D5" s="15"/>
      <c r="E5" s="15"/>
      <c r="F5" s="15"/>
      <c r="G5" s="15"/>
      <c r="H5" s="27"/>
      <c r="I5" s="10" t="s">
        <v>58</v>
      </c>
      <c r="J5" s="10" t="s">
        <v>59</v>
      </c>
      <c r="K5" s="10" t="s">
        <v>60</v>
      </c>
    </row>
    <row r="6" ht="18.75" customHeight="1" spans="1:11">
      <c r="A6" s="16"/>
      <c r="B6" s="16"/>
      <c r="C6" s="16"/>
      <c r="D6" s="17"/>
      <c r="E6" s="17"/>
      <c r="F6" s="17"/>
      <c r="G6" s="17"/>
      <c r="H6" s="28"/>
      <c r="I6" s="17" t="s">
        <v>57</v>
      </c>
      <c r="J6" s="17"/>
      <c r="K6" s="17"/>
    </row>
    <row r="7" ht="18.75" customHeight="1" spans="1:11">
      <c r="A7" s="18">
        <v>1</v>
      </c>
      <c r="B7" s="18">
        <v>2</v>
      </c>
      <c r="C7" s="18">
        <v>3</v>
      </c>
      <c r="D7" s="18">
        <v>4</v>
      </c>
      <c r="E7" s="18">
        <v>5</v>
      </c>
      <c r="F7" s="18">
        <v>6</v>
      </c>
      <c r="G7" s="18">
        <v>7</v>
      </c>
      <c r="H7" s="18">
        <v>8</v>
      </c>
      <c r="I7" s="18">
        <v>9</v>
      </c>
      <c r="J7" s="19">
        <v>10</v>
      </c>
      <c r="K7" s="19">
        <v>11</v>
      </c>
    </row>
    <row r="8" ht="18.75" customHeight="1" spans="1:11">
      <c r="A8" s="29"/>
      <c r="B8" s="20"/>
      <c r="C8" s="29"/>
      <c r="D8" s="29"/>
      <c r="E8" s="29"/>
      <c r="F8" s="29"/>
      <c r="G8" s="29"/>
      <c r="H8" s="23"/>
      <c r="I8" s="23"/>
      <c r="J8" s="23"/>
      <c r="K8" s="23"/>
    </row>
    <row r="9" ht="18.75" customHeight="1" spans="1:11">
      <c r="A9" s="20"/>
      <c r="B9" s="20"/>
      <c r="C9" s="20"/>
      <c r="D9" s="20"/>
      <c r="E9" s="20"/>
      <c r="F9" s="20"/>
      <c r="G9" s="20"/>
      <c r="H9" s="23"/>
      <c r="I9" s="23"/>
      <c r="J9" s="23"/>
      <c r="K9" s="23"/>
    </row>
    <row r="10" ht="18.75" customHeight="1" spans="1:11">
      <c r="A10" s="30" t="s">
        <v>55</v>
      </c>
      <c r="B10" s="30"/>
      <c r="C10" s="30"/>
      <c r="D10" s="30"/>
      <c r="E10" s="30"/>
      <c r="F10" s="30"/>
      <c r="G10" s="30"/>
      <c r="H10" s="23"/>
      <c r="I10" s="23"/>
      <c r="J10" s="23"/>
      <c r="K10" s="23"/>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57638888888889" right="0.357638888888889" top="0.60625" bottom="0.409027777777778" header="0.5" footer="0.5"/>
  <pageSetup paperSize="9" scale="90"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3"/>
  <sheetViews>
    <sheetView showZeros="0" workbookViewId="0">
      <selection activeCell="B20" sqref="B19:B20"/>
    </sheetView>
  </sheetViews>
  <sheetFormatPr defaultColWidth="9.14583333333333" defaultRowHeight="14.25" customHeight="1" outlineLevelCol="6"/>
  <cols>
    <col min="1" max="1" width="21.4270833333333" customWidth="1"/>
    <col min="2" max="2" width="23.1458333333333" customWidth="1"/>
    <col min="3" max="3" width="46.28125" customWidth="1"/>
    <col min="4" max="4" width="16.3020833333333" customWidth="1"/>
    <col min="5" max="5" width="23.84375" customWidth="1"/>
    <col min="6" max="6" width="13.71875" customWidth="1"/>
    <col min="7" max="7" width="14.5729166666667" customWidth="1"/>
  </cols>
  <sheetData>
    <row r="1" ht="18.75" customHeight="1" spans="4:7">
      <c r="D1" s="1"/>
      <c r="E1" s="2"/>
      <c r="F1" s="2"/>
      <c r="G1" s="3" t="s">
        <v>452</v>
      </c>
    </row>
    <row r="2" ht="36.75" customHeight="1" spans="1:7">
      <c r="A2" s="4" t="str">
        <f>"2025"&amp;"年部门项目中期规划预算表"</f>
        <v>2025年部门项目中期规划预算表</v>
      </c>
      <c r="B2" s="5"/>
      <c r="C2" s="5"/>
      <c r="D2" s="5"/>
      <c r="E2" s="5"/>
      <c r="F2" s="5"/>
      <c r="G2" s="5"/>
    </row>
    <row r="3" ht="18.75" customHeight="1" spans="1:7">
      <c r="A3" s="6" t="str">
        <f>"单位名称："&amp;"临沧市老干部活动中心"</f>
        <v>单位名称：临沧市老干部活动中心</v>
      </c>
      <c r="B3" s="7"/>
      <c r="C3" s="7"/>
      <c r="D3" s="7"/>
      <c r="E3" s="8"/>
      <c r="F3" s="8"/>
      <c r="G3" s="3" t="s">
        <v>161</v>
      </c>
    </row>
    <row r="4" ht="18.75" customHeight="1" spans="1:7">
      <c r="A4" s="9" t="s">
        <v>256</v>
      </c>
      <c r="B4" s="9" t="s">
        <v>255</v>
      </c>
      <c r="C4" s="9" t="s">
        <v>176</v>
      </c>
      <c r="D4" s="10" t="s">
        <v>453</v>
      </c>
      <c r="E4" s="11" t="s">
        <v>58</v>
      </c>
      <c r="F4" s="12"/>
      <c r="G4" s="13"/>
    </row>
    <row r="5" ht="18.75" customHeight="1" spans="1:7">
      <c r="A5" s="14"/>
      <c r="B5" s="14"/>
      <c r="C5" s="14"/>
      <c r="D5" s="15"/>
      <c r="E5" s="9" t="str">
        <f>"2025"&amp;"年"</f>
        <v>2025年</v>
      </c>
      <c r="F5" s="9" t="str">
        <f>"2025"+1&amp;"年"</f>
        <v>2026年</v>
      </c>
      <c r="G5" s="9" t="str">
        <f>"2025"+2&amp;"年"</f>
        <v>2027年</v>
      </c>
    </row>
    <row r="6" ht="18.75" customHeight="1" spans="1:7">
      <c r="A6" s="16"/>
      <c r="B6" s="16"/>
      <c r="C6" s="16"/>
      <c r="D6" s="17"/>
      <c r="E6" s="16" t="s">
        <v>57</v>
      </c>
      <c r="F6" s="16"/>
      <c r="G6" s="16"/>
    </row>
    <row r="7" ht="25" customHeight="1" spans="1:7">
      <c r="A7" s="18">
        <v>1</v>
      </c>
      <c r="B7" s="18">
        <v>2</v>
      </c>
      <c r="C7" s="18">
        <v>3</v>
      </c>
      <c r="D7" s="18">
        <v>4</v>
      </c>
      <c r="E7" s="18">
        <v>5</v>
      </c>
      <c r="F7" s="18">
        <v>6</v>
      </c>
      <c r="G7" s="19">
        <v>7</v>
      </c>
    </row>
    <row r="8" ht="25" customHeight="1" spans="1:7">
      <c r="A8" s="20" t="s">
        <v>70</v>
      </c>
      <c r="B8" s="21"/>
      <c r="C8" s="21"/>
      <c r="D8" s="22"/>
      <c r="E8" s="23">
        <v>315000</v>
      </c>
      <c r="F8" s="23"/>
      <c r="G8" s="23"/>
    </row>
    <row r="9" ht="25" customHeight="1" spans="1:7">
      <c r="A9" s="20"/>
      <c r="B9" s="20" t="s">
        <v>454</v>
      </c>
      <c r="C9" s="20" t="s">
        <v>274</v>
      </c>
      <c r="D9" s="22" t="s">
        <v>455</v>
      </c>
      <c r="E9" s="23">
        <v>90000</v>
      </c>
      <c r="F9" s="23"/>
      <c r="G9" s="23"/>
    </row>
    <row r="10" ht="25" customHeight="1" spans="1:7">
      <c r="A10" s="24"/>
      <c r="B10" s="20" t="s">
        <v>454</v>
      </c>
      <c r="C10" s="20" t="s">
        <v>266</v>
      </c>
      <c r="D10" s="22" t="s">
        <v>455</v>
      </c>
      <c r="E10" s="23">
        <v>100000</v>
      </c>
      <c r="F10" s="23"/>
      <c r="G10" s="23"/>
    </row>
    <row r="11" ht="25" customHeight="1" spans="1:7">
      <c r="A11" s="24"/>
      <c r="B11" s="20" t="s">
        <v>454</v>
      </c>
      <c r="C11" s="20" t="s">
        <v>261</v>
      </c>
      <c r="D11" s="22" t="s">
        <v>455</v>
      </c>
      <c r="E11" s="23">
        <v>60000</v>
      </c>
      <c r="F11" s="23"/>
      <c r="G11" s="23"/>
    </row>
    <row r="12" ht="25" customHeight="1" spans="1:7">
      <c r="A12" s="24"/>
      <c r="B12" s="20" t="s">
        <v>456</v>
      </c>
      <c r="C12" s="20" t="s">
        <v>278</v>
      </c>
      <c r="D12" s="22" t="s">
        <v>455</v>
      </c>
      <c r="E12" s="23">
        <v>65000</v>
      </c>
      <c r="F12" s="23"/>
      <c r="G12" s="23"/>
    </row>
    <row r="13" ht="25" customHeight="1" spans="1:7">
      <c r="A13" s="22" t="s">
        <v>55</v>
      </c>
      <c r="B13" s="25"/>
      <c r="C13" s="25"/>
      <c r="D13" s="25"/>
      <c r="E13" s="23">
        <v>315000</v>
      </c>
      <c r="F13" s="23"/>
      <c r="G13" s="23"/>
    </row>
  </sheetData>
  <mergeCells count="11">
    <mergeCell ref="A2:G2"/>
    <mergeCell ref="A3:D3"/>
    <mergeCell ref="E4:G4"/>
    <mergeCell ref="A13:D13"/>
    <mergeCell ref="A4:A6"/>
    <mergeCell ref="B4:B6"/>
    <mergeCell ref="C4:C6"/>
    <mergeCell ref="D4:D6"/>
    <mergeCell ref="E5:E6"/>
    <mergeCell ref="F5:F6"/>
    <mergeCell ref="G5:G6"/>
  </mergeCells>
  <printOptions horizontalCentered="1"/>
  <pageMargins left="0.357638888888889" right="0.357638888888889" top="0.60625" bottom="0.409027777777778" header="0.5" footer="0.5"/>
  <pageSetup paperSize="9" scale="9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S9"/>
  <sheetViews>
    <sheetView showZeros="0" topLeftCell="B1" workbookViewId="0">
      <selection activeCell="Q16" sqref="Q16"/>
    </sheetView>
  </sheetViews>
  <sheetFormatPr defaultColWidth="9.14583333333333" defaultRowHeight="14.25" customHeight="1"/>
  <cols>
    <col min="1" max="1" width="11.28125" customWidth="1"/>
    <col min="2" max="2" width="12.1458333333333" customWidth="1"/>
    <col min="3" max="3" width="13.4270833333333" customWidth="1"/>
    <col min="4" max="4" width="13.8541666666667" customWidth="1"/>
    <col min="5" max="5" width="14.1458333333333" customWidth="1"/>
    <col min="6" max="8" width="10.71875" customWidth="1"/>
    <col min="9" max="9" width="13" customWidth="1"/>
    <col min="10" max="10" width="6.57291666666667" customWidth="1"/>
    <col min="11" max="13" width="10.28125" customWidth="1"/>
    <col min="14" max="14" width="12" customWidth="1"/>
    <col min="15" max="15" width="6.42708333333333" customWidth="1"/>
    <col min="16" max="18" width="9.57291666666667" customWidth="1"/>
    <col min="19" max="19" width="12.1458333333333" customWidth="1"/>
  </cols>
  <sheetData>
    <row r="1" ht="19.5" customHeight="1" spans="10:19">
      <c r="J1" s="182"/>
      <c r="O1" s="70"/>
      <c r="P1" s="70"/>
      <c r="Q1" s="70"/>
      <c r="R1" s="70"/>
      <c r="S1" s="31" t="s">
        <v>52</v>
      </c>
    </row>
    <row r="2" ht="57.75" customHeight="1" spans="1:19">
      <c r="A2" s="154" t="str">
        <f>"2025"&amp;"年部门收入预算表"</f>
        <v>2025年部门收入预算表</v>
      </c>
      <c r="B2" s="192"/>
      <c r="C2" s="192"/>
      <c r="D2" s="192"/>
      <c r="E2" s="192"/>
      <c r="F2" s="192"/>
      <c r="G2" s="192"/>
      <c r="H2" s="192"/>
      <c r="I2" s="192"/>
      <c r="J2" s="192"/>
      <c r="K2" s="192"/>
      <c r="L2" s="192"/>
      <c r="M2" s="192"/>
      <c r="N2" s="192"/>
      <c r="O2" s="208"/>
      <c r="P2" s="208"/>
      <c r="Q2" s="208"/>
      <c r="R2" s="208"/>
      <c r="S2" s="208"/>
    </row>
    <row r="3" ht="18.75" customHeight="1" spans="1:19">
      <c r="A3" s="34" t="str">
        <f>"单位名称："&amp;"临沧市老干部活动中心"</f>
        <v>单位名称：临沧市老干部活动中心</v>
      </c>
      <c r="B3" s="193"/>
      <c r="C3" s="193"/>
      <c r="D3" s="193"/>
      <c r="E3" s="193"/>
      <c r="F3" s="193"/>
      <c r="G3" s="193"/>
      <c r="H3" s="193"/>
      <c r="I3" s="193"/>
      <c r="J3" s="209"/>
      <c r="K3" s="193"/>
      <c r="L3" s="193"/>
      <c r="M3" s="193"/>
      <c r="N3" s="193"/>
      <c r="O3" s="209"/>
      <c r="P3" s="209"/>
      <c r="Q3" s="209"/>
      <c r="R3" s="209"/>
      <c r="S3" s="31" t="s">
        <v>1</v>
      </c>
    </row>
    <row r="4" ht="18.75" customHeight="1" spans="1:19">
      <c r="A4" s="194" t="s">
        <v>53</v>
      </c>
      <c r="B4" s="195" t="s">
        <v>54</v>
      </c>
      <c r="C4" s="195" t="s">
        <v>55</v>
      </c>
      <c r="D4" s="196" t="s">
        <v>56</v>
      </c>
      <c r="E4" s="197"/>
      <c r="F4" s="197"/>
      <c r="G4" s="197"/>
      <c r="H4" s="197"/>
      <c r="I4" s="197"/>
      <c r="J4" s="210"/>
      <c r="K4" s="197"/>
      <c r="L4" s="197"/>
      <c r="M4" s="197"/>
      <c r="N4" s="211"/>
      <c r="O4" s="196" t="s">
        <v>45</v>
      </c>
      <c r="P4" s="196"/>
      <c r="Q4" s="196"/>
      <c r="R4" s="196"/>
      <c r="S4" s="214"/>
    </row>
    <row r="5" ht="18.75" customHeight="1" spans="1:19">
      <c r="A5" s="198"/>
      <c r="B5" s="199"/>
      <c r="C5" s="199"/>
      <c r="D5" s="200" t="s">
        <v>57</v>
      </c>
      <c r="E5" s="200" t="s">
        <v>58</v>
      </c>
      <c r="F5" s="200" t="s">
        <v>59</v>
      </c>
      <c r="G5" s="200" t="s">
        <v>60</v>
      </c>
      <c r="H5" s="200" t="s">
        <v>61</v>
      </c>
      <c r="I5" s="212" t="s">
        <v>62</v>
      </c>
      <c r="J5" s="212"/>
      <c r="K5" s="212"/>
      <c r="L5" s="212"/>
      <c r="M5" s="212"/>
      <c r="N5" s="203"/>
      <c r="O5" s="200" t="s">
        <v>57</v>
      </c>
      <c r="P5" s="200" t="s">
        <v>58</v>
      </c>
      <c r="Q5" s="200" t="s">
        <v>59</v>
      </c>
      <c r="R5" s="200" t="s">
        <v>60</v>
      </c>
      <c r="S5" s="200" t="s">
        <v>63</v>
      </c>
    </row>
    <row r="6" ht="44" customHeight="1" spans="1:19">
      <c r="A6" s="201"/>
      <c r="B6" s="202"/>
      <c r="C6" s="202"/>
      <c r="D6" s="203"/>
      <c r="E6" s="203"/>
      <c r="F6" s="203"/>
      <c r="G6" s="203"/>
      <c r="H6" s="203"/>
      <c r="I6" s="202" t="s">
        <v>57</v>
      </c>
      <c r="J6" s="202" t="s">
        <v>64</v>
      </c>
      <c r="K6" s="202" t="s">
        <v>65</v>
      </c>
      <c r="L6" s="202" t="s">
        <v>66</v>
      </c>
      <c r="M6" s="202" t="s">
        <v>67</v>
      </c>
      <c r="N6" s="202" t="s">
        <v>68</v>
      </c>
      <c r="O6" s="213"/>
      <c r="P6" s="213"/>
      <c r="Q6" s="213"/>
      <c r="R6" s="213"/>
      <c r="S6" s="203"/>
    </row>
    <row r="7" ht="18.75" customHeight="1" spans="1:19">
      <c r="A7" s="169">
        <v>1</v>
      </c>
      <c r="B7" s="169">
        <v>2</v>
      </c>
      <c r="C7" s="169">
        <v>3</v>
      </c>
      <c r="D7" s="169">
        <v>4</v>
      </c>
      <c r="E7" s="169">
        <v>5</v>
      </c>
      <c r="F7" s="169">
        <v>6</v>
      </c>
      <c r="G7" s="169">
        <v>7</v>
      </c>
      <c r="H7" s="169">
        <v>8</v>
      </c>
      <c r="I7" s="169">
        <v>9</v>
      </c>
      <c r="J7" s="169">
        <v>10</v>
      </c>
      <c r="K7" s="169">
        <v>11</v>
      </c>
      <c r="L7" s="169">
        <v>12</v>
      </c>
      <c r="M7" s="169">
        <v>13</v>
      </c>
      <c r="N7" s="169">
        <v>14</v>
      </c>
      <c r="O7" s="169">
        <v>15</v>
      </c>
      <c r="P7" s="169">
        <v>16</v>
      </c>
      <c r="Q7" s="169">
        <v>17</v>
      </c>
      <c r="R7" s="169">
        <v>18</v>
      </c>
      <c r="S7" s="169">
        <v>19</v>
      </c>
    </row>
    <row r="8" ht="31" customHeight="1" spans="1:19">
      <c r="A8" s="204" t="s">
        <v>69</v>
      </c>
      <c r="B8" s="205" t="s">
        <v>70</v>
      </c>
      <c r="C8" s="23">
        <v>2670776.84</v>
      </c>
      <c r="D8" s="23">
        <v>2670776.84</v>
      </c>
      <c r="E8" s="23">
        <v>2430776.84</v>
      </c>
      <c r="F8" s="23"/>
      <c r="G8" s="23"/>
      <c r="H8" s="23"/>
      <c r="I8" s="23">
        <v>240000</v>
      </c>
      <c r="J8" s="23"/>
      <c r="K8" s="23"/>
      <c r="L8" s="23"/>
      <c r="M8" s="23"/>
      <c r="N8" s="23">
        <v>240000</v>
      </c>
      <c r="O8" s="23"/>
      <c r="P8" s="23"/>
      <c r="Q8" s="23"/>
      <c r="R8" s="23"/>
      <c r="S8" s="23"/>
    </row>
    <row r="9" ht="18.75" customHeight="1" spans="1:19">
      <c r="A9" s="206" t="s">
        <v>55</v>
      </c>
      <c r="B9" s="207"/>
      <c r="C9" s="23">
        <v>2670776.84</v>
      </c>
      <c r="D9" s="23">
        <v>2670776.84</v>
      </c>
      <c r="E9" s="23">
        <v>2430776.84</v>
      </c>
      <c r="F9" s="23"/>
      <c r="G9" s="23"/>
      <c r="H9" s="23"/>
      <c r="I9" s="23">
        <v>240000</v>
      </c>
      <c r="J9" s="23"/>
      <c r="K9" s="23"/>
      <c r="L9" s="23"/>
      <c r="M9" s="23"/>
      <c r="N9" s="23">
        <v>240000</v>
      </c>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57638888888889" right="0.357638888888889" top="0.60625" bottom="0.409027777777778" header="0.5" footer="0.5"/>
  <pageSetup paperSize="9" scale="7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O22"/>
  <sheetViews>
    <sheetView showZeros="0" topLeftCell="A5" workbookViewId="0">
      <selection activeCell="A6" sqref="$A6:$XFD22"/>
    </sheetView>
  </sheetViews>
  <sheetFormatPr defaultColWidth="9.14583333333333" defaultRowHeight="14.25" customHeight="1"/>
  <cols>
    <col min="1" max="1" width="14.28125" customWidth="1"/>
    <col min="2" max="2" width="33.5729166666667" customWidth="1"/>
    <col min="3" max="3" width="15" customWidth="1"/>
    <col min="4" max="4" width="14.4270833333333" customWidth="1"/>
    <col min="5" max="5" width="14.28125" customWidth="1"/>
    <col min="6" max="6" width="14.1458333333333" customWidth="1"/>
    <col min="7" max="8" width="10" customWidth="1"/>
    <col min="9" max="9" width="13.4270833333333" customWidth="1"/>
    <col min="10" max="10" width="12.5729166666667" customWidth="1"/>
    <col min="11" max="14" width="10.1458333333333" customWidth="1"/>
    <col min="15" max="15" width="12.4270833333333" customWidth="1"/>
  </cols>
  <sheetData>
    <row r="1" ht="19.5" customHeight="1" spans="4:15">
      <c r="D1" s="182"/>
      <c r="H1" s="182"/>
      <c r="J1" s="182"/>
      <c r="O1" s="32" t="s">
        <v>71</v>
      </c>
    </row>
    <row r="2" ht="42" customHeight="1" spans="1:15">
      <c r="A2" s="4" t="str">
        <f>"2025"&amp;"年部门支出预算表"</f>
        <v>2025年部门支出预算表</v>
      </c>
      <c r="B2" s="183"/>
      <c r="C2" s="183"/>
      <c r="D2" s="183"/>
      <c r="E2" s="183"/>
      <c r="F2" s="183"/>
      <c r="G2" s="183"/>
      <c r="H2" s="183"/>
      <c r="I2" s="183"/>
      <c r="J2" s="183"/>
      <c r="K2" s="183"/>
      <c r="L2" s="183"/>
      <c r="M2" s="183"/>
      <c r="N2" s="183"/>
      <c r="O2" s="183"/>
    </row>
    <row r="3" ht="18.75" customHeight="1" spans="1:15">
      <c r="A3" s="136" t="str">
        <f>"单位名称："&amp;"临沧市老干部活动中心"</f>
        <v>单位名称：临沧市老干部活动中心</v>
      </c>
      <c r="B3" s="184"/>
      <c r="C3" s="69"/>
      <c r="D3" s="2"/>
      <c r="E3" s="69"/>
      <c r="F3" s="69"/>
      <c r="G3" s="69"/>
      <c r="H3" s="2"/>
      <c r="I3" s="69"/>
      <c r="J3" s="2"/>
      <c r="K3" s="69"/>
      <c r="L3" s="69"/>
      <c r="M3" s="191"/>
      <c r="N3" s="191"/>
      <c r="O3" s="32" t="s">
        <v>1</v>
      </c>
    </row>
    <row r="4" ht="18.75" customHeight="1" spans="1:15">
      <c r="A4" s="9" t="s">
        <v>72</v>
      </c>
      <c r="B4" s="9" t="s">
        <v>73</v>
      </c>
      <c r="C4" s="9" t="s">
        <v>55</v>
      </c>
      <c r="D4" s="11" t="s">
        <v>58</v>
      </c>
      <c r="E4" s="77" t="s">
        <v>74</v>
      </c>
      <c r="F4" s="146" t="s">
        <v>75</v>
      </c>
      <c r="G4" s="9" t="s">
        <v>59</v>
      </c>
      <c r="H4" s="9" t="s">
        <v>60</v>
      </c>
      <c r="I4" s="9" t="s">
        <v>76</v>
      </c>
      <c r="J4" s="11" t="s">
        <v>77</v>
      </c>
      <c r="K4" s="12"/>
      <c r="L4" s="12"/>
      <c r="M4" s="12"/>
      <c r="N4" s="12"/>
      <c r="O4" s="13"/>
    </row>
    <row r="5" ht="48" customHeight="1" spans="1:15">
      <c r="A5" s="17"/>
      <c r="B5" s="17"/>
      <c r="C5" s="17"/>
      <c r="D5" s="156" t="s">
        <v>57</v>
      </c>
      <c r="E5" s="94" t="s">
        <v>74</v>
      </c>
      <c r="F5" s="94" t="s">
        <v>75</v>
      </c>
      <c r="G5" s="17"/>
      <c r="H5" s="17"/>
      <c r="I5" s="17"/>
      <c r="J5" s="156" t="s">
        <v>57</v>
      </c>
      <c r="K5" s="40" t="s">
        <v>78</v>
      </c>
      <c r="L5" s="40" t="s">
        <v>79</v>
      </c>
      <c r="M5" s="40" t="s">
        <v>80</v>
      </c>
      <c r="N5" s="40" t="s">
        <v>81</v>
      </c>
      <c r="O5" s="40" t="s">
        <v>82</v>
      </c>
    </row>
    <row r="6" ht="26" customHeight="1" spans="1:15">
      <c r="A6" s="185">
        <v>1</v>
      </c>
      <c r="B6" s="185">
        <v>2</v>
      </c>
      <c r="C6" s="156">
        <v>3</v>
      </c>
      <c r="D6" s="156">
        <v>4</v>
      </c>
      <c r="E6" s="156">
        <v>5</v>
      </c>
      <c r="F6" s="156">
        <v>6</v>
      </c>
      <c r="G6" s="156">
        <v>7</v>
      </c>
      <c r="H6" s="156">
        <v>8</v>
      </c>
      <c r="I6" s="156">
        <v>9</v>
      </c>
      <c r="J6" s="156">
        <v>10</v>
      </c>
      <c r="K6" s="156">
        <v>11</v>
      </c>
      <c r="L6" s="156">
        <v>12</v>
      </c>
      <c r="M6" s="156">
        <v>13</v>
      </c>
      <c r="N6" s="156">
        <v>14</v>
      </c>
      <c r="O6" s="156">
        <v>15</v>
      </c>
    </row>
    <row r="7" ht="26" customHeight="1" spans="1:15">
      <c r="A7" s="180" t="s">
        <v>83</v>
      </c>
      <c r="B7" s="180" t="s">
        <v>84</v>
      </c>
      <c r="C7" s="23">
        <v>2378593.86</v>
      </c>
      <c r="D7" s="23">
        <v>2138593.86</v>
      </c>
      <c r="E7" s="23">
        <v>1823593.86</v>
      </c>
      <c r="F7" s="23">
        <v>315000</v>
      </c>
      <c r="G7" s="23"/>
      <c r="H7" s="23"/>
      <c r="I7" s="23"/>
      <c r="J7" s="23">
        <v>240000</v>
      </c>
      <c r="K7" s="23"/>
      <c r="L7" s="23"/>
      <c r="M7" s="23"/>
      <c r="N7" s="23"/>
      <c r="O7" s="23">
        <v>240000</v>
      </c>
    </row>
    <row r="8" ht="26" customHeight="1" spans="1:15">
      <c r="A8" s="225" t="s">
        <v>85</v>
      </c>
      <c r="B8" s="225" t="s">
        <v>86</v>
      </c>
      <c r="C8" s="23">
        <v>2378593.86</v>
      </c>
      <c r="D8" s="23">
        <v>2138593.86</v>
      </c>
      <c r="E8" s="23">
        <v>1823593.86</v>
      </c>
      <c r="F8" s="23">
        <v>315000</v>
      </c>
      <c r="G8" s="23"/>
      <c r="H8" s="23"/>
      <c r="I8" s="23"/>
      <c r="J8" s="23">
        <v>240000</v>
      </c>
      <c r="K8" s="23"/>
      <c r="L8" s="23"/>
      <c r="M8" s="23"/>
      <c r="N8" s="23"/>
      <c r="O8" s="23">
        <v>240000</v>
      </c>
    </row>
    <row r="9" ht="26" customHeight="1" spans="1:15">
      <c r="A9" s="226" t="s">
        <v>87</v>
      </c>
      <c r="B9" s="227" t="s">
        <v>88</v>
      </c>
      <c r="C9" s="23">
        <v>339330.4</v>
      </c>
      <c r="D9" s="23">
        <v>339330.4</v>
      </c>
      <c r="E9" s="23">
        <v>339330.4</v>
      </c>
      <c r="F9" s="23"/>
      <c r="G9" s="23"/>
      <c r="H9" s="23"/>
      <c r="I9" s="23"/>
      <c r="J9" s="23"/>
      <c r="K9" s="23"/>
      <c r="L9" s="23"/>
      <c r="M9" s="23"/>
      <c r="N9" s="23"/>
      <c r="O9" s="23"/>
    </row>
    <row r="10" ht="26" customHeight="1" spans="1:15">
      <c r="A10" s="226" t="s">
        <v>89</v>
      </c>
      <c r="B10" s="227" t="s">
        <v>90</v>
      </c>
      <c r="C10" s="23">
        <v>1873795.78</v>
      </c>
      <c r="D10" s="23">
        <v>1633795.78</v>
      </c>
      <c r="E10" s="23">
        <v>1318795.78</v>
      </c>
      <c r="F10" s="23">
        <v>315000</v>
      </c>
      <c r="G10" s="23"/>
      <c r="H10" s="23"/>
      <c r="I10" s="23"/>
      <c r="J10" s="23">
        <v>240000</v>
      </c>
      <c r="K10" s="23"/>
      <c r="L10" s="23"/>
      <c r="M10" s="23"/>
      <c r="N10" s="23"/>
      <c r="O10" s="23">
        <v>240000</v>
      </c>
    </row>
    <row r="11" ht="26" customHeight="1" spans="1:15">
      <c r="A11" s="226" t="s">
        <v>91</v>
      </c>
      <c r="B11" s="227" t="s">
        <v>92</v>
      </c>
      <c r="C11" s="23">
        <v>165467.68</v>
      </c>
      <c r="D11" s="23">
        <v>165467.68</v>
      </c>
      <c r="E11" s="23">
        <v>165467.68</v>
      </c>
      <c r="F11" s="23"/>
      <c r="G11" s="23"/>
      <c r="H11" s="23"/>
      <c r="I11" s="23"/>
      <c r="J11" s="23"/>
      <c r="K11" s="23"/>
      <c r="L11" s="23"/>
      <c r="M11" s="23"/>
      <c r="N11" s="23"/>
      <c r="O11" s="23"/>
    </row>
    <row r="12" ht="26" customHeight="1" spans="1:15">
      <c r="A12" s="226" t="s">
        <v>93</v>
      </c>
      <c r="B12" s="227" t="s">
        <v>94</v>
      </c>
      <c r="C12" s="23"/>
      <c r="D12" s="23"/>
      <c r="E12" s="23"/>
      <c r="F12" s="23"/>
      <c r="G12" s="23"/>
      <c r="H12" s="23"/>
      <c r="I12" s="23"/>
      <c r="J12" s="23"/>
      <c r="K12" s="23"/>
      <c r="L12" s="23"/>
      <c r="M12" s="23"/>
      <c r="N12" s="23"/>
      <c r="O12" s="23"/>
    </row>
    <row r="13" ht="26" customHeight="1" spans="1:15">
      <c r="A13" s="180" t="s">
        <v>95</v>
      </c>
      <c r="B13" s="180" t="s">
        <v>96</v>
      </c>
      <c r="C13" s="23">
        <v>147619.82</v>
      </c>
      <c r="D13" s="23">
        <v>147619.82</v>
      </c>
      <c r="E13" s="23">
        <v>147619.82</v>
      </c>
      <c r="F13" s="23"/>
      <c r="G13" s="23"/>
      <c r="H13" s="23"/>
      <c r="I13" s="23"/>
      <c r="J13" s="23"/>
      <c r="K13" s="23"/>
      <c r="L13" s="23"/>
      <c r="M13" s="23"/>
      <c r="N13" s="23"/>
      <c r="O13" s="23"/>
    </row>
    <row r="14" ht="26" customHeight="1" spans="1:15">
      <c r="A14" s="225" t="s">
        <v>97</v>
      </c>
      <c r="B14" s="225" t="s">
        <v>98</v>
      </c>
      <c r="C14" s="23">
        <v>147619.82</v>
      </c>
      <c r="D14" s="23">
        <v>147619.82</v>
      </c>
      <c r="E14" s="23">
        <v>147619.82</v>
      </c>
      <c r="F14" s="23"/>
      <c r="G14" s="23"/>
      <c r="H14" s="23"/>
      <c r="I14" s="23"/>
      <c r="J14" s="23"/>
      <c r="K14" s="23"/>
      <c r="L14" s="23"/>
      <c r="M14" s="23"/>
      <c r="N14" s="23"/>
      <c r="O14" s="23"/>
    </row>
    <row r="15" ht="26" customHeight="1" spans="1:15">
      <c r="A15" s="226" t="s">
        <v>99</v>
      </c>
      <c r="B15" s="227" t="s">
        <v>100</v>
      </c>
      <c r="C15" s="23">
        <v>91426.28</v>
      </c>
      <c r="D15" s="23">
        <v>91426.28</v>
      </c>
      <c r="E15" s="23">
        <v>91426.28</v>
      </c>
      <c r="F15" s="23"/>
      <c r="G15" s="23"/>
      <c r="H15" s="23"/>
      <c r="I15" s="23"/>
      <c r="J15" s="23"/>
      <c r="K15" s="23"/>
      <c r="L15" s="23"/>
      <c r="M15" s="23"/>
      <c r="N15" s="23"/>
      <c r="O15" s="23"/>
    </row>
    <row r="16" ht="26" customHeight="1" spans="1:15">
      <c r="A16" s="226" t="s">
        <v>101</v>
      </c>
      <c r="B16" s="227" t="s">
        <v>102</v>
      </c>
      <c r="C16" s="23"/>
      <c r="D16" s="23"/>
      <c r="E16" s="23"/>
      <c r="F16" s="23"/>
      <c r="G16" s="23"/>
      <c r="H16" s="23"/>
      <c r="I16" s="23"/>
      <c r="J16" s="23"/>
      <c r="K16" s="23"/>
      <c r="L16" s="23"/>
      <c r="M16" s="23"/>
      <c r="N16" s="23"/>
      <c r="O16" s="23"/>
    </row>
    <row r="17" ht="26" customHeight="1" spans="1:15">
      <c r="A17" s="226" t="s">
        <v>103</v>
      </c>
      <c r="B17" s="227" t="s">
        <v>104</v>
      </c>
      <c r="C17" s="23">
        <v>48845.19</v>
      </c>
      <c r="D17" s="23">
        <v>48845.19</v>
      </c>
      <c r="E17" s="23">
        <v>48845.19</v>
      </c>
      <c r="F17" s="23"/>
      <c r="G17" s="23"/>
      <c r="H17" s="23"/>
      <c r="I17" s="23"/>
      <c r="J17" s="23"/>
      <c r="K17" s="23"/>
      <c r="L17" s="23"/>
      <c r="M17" s="23"/>
      <c r="N17" s="23"/>
      <c r="O17" s="23"/>
    </row>
    <row r="18" ht="26" customHeight="1" spans="1:15">
      <c r="A18" s="226" t="s">
        <v>105</v>
      </c>
      <c r="B18" s="227" t="s">
        <v>106</v>
      </c>
      <c r="C18" s="23">
        <v>7348.35</v>
      </c>
      <c r="D18" s="23">
        <v>7348.35</v>
      </c>
      <c r="E18" s="23">
        <v>7348.35</v>
      </c>
      <c r="F18" s="23"/>
      <c r="G18" s="23"/>
      <c r="H18" s="23"/>
      <c r="I18" s="23"/>
      <c r="J18" s="23"/>
      <c r="K18" s="23"/>
      <c r="L18" s="23"/>
      <c r="M18" s="23"/>
      <c r="N18" s="23"/>
      <c r="O18" s="23"/>
    </row>
    <row r="19" ht="26" customHeight="1" spans="1:15">
      <c r="A19" s="180" t="s">
        <v>107</v>
      </c>
      <c r="B19" s="180" t="s">
        <v>108</v>
      </c>
      <c r="C19" s="23">
        <v>144563.16</v>
      </c>
      <c r="D19" s="23">
        <v>144563.16</v>
      </c>
      <c r="E19" s="23">
        <v>144563.16</v>
      </c>
      <c r="F19" s="23"/>
      <c r="G19" s="23"/>
      <c r="H19" s="23"/>
      <c r="I19" s="23"/>
      <c r="J19" s="23"/>
      <c r="K19" s="23"/>
      <c r="L19" s="23"/>
      <c r="M19" s="23"/>
      <c r="N19" s="23"/>
      <c r="O19" s="23"/>
    </row>
    <row r="20" ht="26" customHeight="1" spans="1:15">
      <c r="A20" s="225" t="s">
        <v>109</v>
      </c>
      <c r="B20" s="225" t="s">
        <v>110</v>
      </c>
      <c r="C20" s="23">
        <v>144563.16</v>
      </c>
      <c r="D20" s="23">
        <v>144563.16</v>
      </c>
      <c r="E20" s="23">
        <v>144563.16</v>
      </c>
      <c r="F20" s="23"/>
      <c r="G20" s="23"/>
      <c r="H20" s="23"/>
      <c r="I20" s="23"/>
      <c r="J20" s="23"/>
      <c r="K20" s="23"/>
      <c r="L20" s="23"/>
      <c r="M20" s="23"/>
      <c r="N20" s="23"/>
      <c r="O20" s="23"/>
    </row>
    <row r="21" ht="26" customHeight="1" spans="1:15">
      <c r="A21" s="226" t="s">
        <v>111</v>
      </c>
      <c r="B21" s="227" t="s">
        <v>112</v>
      </c>
      <c r="C21" s="23">
        <v>144563.16</v>
      </c>
      <c r="D21" s="23">
        <v>144563.16</v>
      </c>
      <c r="E21" s="23">
        <v>144563.16</v>
      </c>
      <c r="F21" s="23"/>
      <c r="G21" s="23"/>
      <c r="H21" s="23"/>
      <c r="I21" s="23"/>
      <c r="J21" s="23"/>
      <c r="K21" s="23"/>
      <c r="L21" s="23"/>
      <c r="M21" s="23"/>
      <c r="N21" s="23"/>
      <c r="O21" s="23"/>
    </row>
    <row r="22" ht="26" customHeight="1" spans="1:15">
      <c r="A22" s="189" t="s">
        <v>113</v>
      </c>
      <c r="B22" s="190" t="s">
        <v>113</v>
      </c>
      <c r="C22" s="23">
        <v>2670776.84</v>
      </c>
      <c r="D22" s="23">
        <v>2430776.84</v>
      </c>
      <c r="E22" s="23">
        <v>2115776.84</v>
      </c>
      <c r="F22" s="23">
        <v>315000</v>
      </c>
      <c r="G22" s="23"/>
      <c r="H22" s="23"/>
      <c r="I22" s="23"/>
      <c r="J22" s="23">
        <v>240000</v>
      </c>
      <c r="K22" s="23"/>
      <c r="L22" s="23"/>
      <c r="M22" s="23"/>
      <c r="N22" s="23"/>
      <c r="O22" s="23">
        <v>240000</v>
      </c>
    </row>
  </sheetData>
  <mergeCells count="11">
    <mergeCell ref="A2:O2"/>
    <mergeCell ref="A3:L3"/>
    <mergeCell ref="D4:F4"/>
    <mergeCell ref="J4:O4"/>
    <mergeCell ref="A22:B22"/>
    <mergeCell ref="A4:A5"/>
    <mergeCell ref="B4:B5"/>
    <mergeCell ref="C4:C5"/>
    <mergeCell ref="G4:G5"/>
    <mergeCell ref="H4:H5"/>
    <mergeCell ref="I4:I5"/>
  </mergeCells>
  <printOptions horizontalCentered="1"/>
  <pageMargins left="0.357638888888889" right="0.357638888888889" top="0.60625" bottom="0.409027777777778" header="0.5" footer="0.5"/>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5"/>
  <sheetViews>
    <sheetView showZeros="0" topLeftCell="A6" workbookViewId="0">
      <selection activeCell="A22" sqref="A22"/>
    </sheetView>
  </sheetViews>
  <sheetFormatPr defaultColWidth="9.14583333333333" defaultRowHeight="14.25" customHeight="1" outlineLevelCol="3"/>
  <cols>
    <col min="1" max="1" width="45.71875" customWidth="1"/>
    <col min="2" max="2" width="39.71875" customWidth="1"/>
    <col min="3" max="3" width="43.5729166666667" customWidth="1"/>
    <col min="4" max="4" width="40.28125" customWidth="1"/>
  </cols>
  <sheetData>
    <row r="1" ht="19.5" customHeight="1" spans="4:4">
      <c r="D1" s="32" t="s">
        <v>114</v>
      </c>
    </row>
    <row r="2" ht="36" customHeight="1" spans="1:4">
      <c r="A2" s="4" t="str">
        <f>"2025"&amp;"年部门财政拨款收支预算总表"</f>
        <v>2025年部门财政拨款收支预算总表</v>
      </c>
      <c r="B2" s="172"/>
      <c r="C2" s="172"/>
      <c r="D2" s="172"/>
    </row>
    <row r="3" ht="18.75" customHeight="1" spans="1:4">
      <c r="A3" s="6" t="str">
        <f>"单位名称："&amp;"临沧市老干部活动中心"</f>
        <v>单位名称：临沧市老干部活动中心</v>
      </c>
      <c r="B3" s="173"/>
      <c r="C3" s="173"/>
      <c r="D3" s="32" t="s">
        <v>1</v>
      </c>
    </row>
    <row r="4" ht="18.75" customHeight="1" spans="1:4">
      <c r="A4" s="11" t="s">
        <v>2</v>
      </c>
      <c r="B4" s="13"/>
      <c r="C4" s="11" t="s">
        <v>3</v>
      </c>
      <c r="D4" s="13"/>
    </row>
    <row r="5" ht="18.75" customHeight="1" spans="1:4">
      <c r="A5" s="26" t="s">
        <v>4</v>
      </c>
      <c r="B5" s="111" t="str">
        <f t="shared" ref="B5:D5" si="0">"2025"&amp;"年预算数"</f>
        <v>2025年预算数</v>
      </c>
      <c r="C5" s="26" t="s">
        <v>115</v>
      </c>
      <c r="D5" s="111" t="str">
        <f t="shared" si="0"/>
        <v>2025年预算数</v>
      </c>
    </row>
    <row r="6" ht="18.75" customHeight="1" spans="1:4">
      <c r="A6" s="28"/>
      <c r="B6" s="17"/>
      <c r="C6" s="28"/>
      <c r="D6" s="17"/>
    </row>
    <row r="7" ht="18.75" customHeight="1" spans="1:4">
      <c r="A7" s="174" t="s">
        <v>116</v>
      </c>
      <c r="B7" s="23">
        <v>2430776.84</v>
      </c>
      <c r="C7" s="175" t="s">
        <v>117</v>
      </c>
      <c r="D7" s="23">
        <v>2430776.84</v>
      </c>
    </row>
    <row r="8" ht="18.75" customHeight="1" spans="1:4">
      <c r="A8" s="176" t="s">
        <v>118</v>
      </c>
      <c r="B8" s="23">
        <v>2430776.84</v>
      </c>
      <c r="C8" s="175" t="s">
        <v>119</v>
      </c>
      <c r="D8" s="23"/>
    </row>
    <row r="9" ht="18.75" customHeight="1" spans="1:4">
      <c r="A9" s="176" t="s">
        <v>120</v>
      </c>
      <c r="B9" s="23"/>
      <c r="C9" s="175" t="s">
        <v>121</v>
      </c>
      <c r="D9" s="23"/>
    </row>
    <row r="10" ht="18.75" customHeight="1" spans="1:4">
      <c r="A10" s="176" t="s">
        <v>122</v>
      </c>
      <c r="B10" s="23"/>
      <c r="C10" s="175" t="s">
        <v>123</v>
      </c>
      <c r="D10" s="23"/>
    </row>
    <row r="11" ht="18.75" customHeight="1" spans="1:4">
      <c r="A11" s="176" t="s">
        <v>124</v>
      </c>
      <c r="B11" s="23"/>
      <c r="C11" s="175" t="s">
        <v>125</v>
      </c>
      <c r="D11" s="23"/>
    </row>
    <row r="12" ht="18.75" customHeight="1" spans="1:4">
      <c r="A12" s="176" t="s">
        <v>118</v>
      </c>
      <c r="B12" s="23"/>
      <c r="C12" s="175" t="s">
        <v>126</v>
      </c>
      <c r="D12" s="23"/>
    </row>
    <row r="13" ht="18.75" customHeight="1" spans="1:4">
      <c r="A13" s="176" t="s">
        <v>120</v>
      </c>
      <c r="B13" s="23"/>
      <c r="C13" s="175" t="s">
        <v>127</v>
      </c>
      <c r="D13" s="23"/>
    </row>
    <row r="14" ht="18.75" customHeight="1" spans="1:4">
      <c r="A14" s="176" t="s">
        <v>122</v>
      </c>
      <c r="B14" s="23"/>
      <c r="C14" s="175" t="s">
        <v>128</v>
      </c>
      <c r="D14" s="23"/>
    </row>
    <row r="15" ht="18.75" customHeight="1" spans="1:4">
      <c r="A15" s="177"/>
      <c r="B15" s="23"/>
      <c r="C15" s="21" t="s">
        <v>129</v>
      </c>
      <c r="D15" s="23">
        <v>2138593.86</v>
      </c>
    </row>
    <row r="16" ht="18.75" customHeight="1" spans="1:4">
      <c r="A16" s="178"/>
      <c r="B16" s="23"/>
      <c r="C16" s="21" t="s">
        <v>130</v>
      </c>
      <c r="D16" s="23">
        <v>147619.82</v>
      </c>
    </row>
    <row r="17" ht="18.75" customHeight="1" spans="1:4">
      <c r="A17" s="179"/>
      <c r="B17" s="23"/>
      <c r="C17" s="21" t="s">
        <v>131</v>
      </c>
      <c r="D17" s="23"/>
    </row>
    <row r="18" ht="18.75" customHeight="1" spans="1:4">
      <c r="A18" s="179"/>
      <c r="B18" s="23"/>
      <c r="C18" s="21" t="s">
        <v>132</v>
      </c>
      <c r="D18" s="23"/>
    </row>
    <row r="19" ht="18.75" customHeight="1" spans="1:4">
      <c r="A19" s="179"/>
      <c r="B19" s="23"/>
      <c r="C19" s="21" t="s">
        <v>133</v>
      </c>
      <c r="D19" s="23"/>
    </row>
    <row r="20" ht="18.75" customHeight="1" spans="1:4">
      <c r="A20" s="179"/>
      <c r="B20" s="23"/>
      <c r="C20" s="21" t="s">
        <v>134</v>
      </c>
      <c r="D20" s="23"/>
    </row>
    <row r="21" ht="18.75" customHeight="1" spans="1:4">
      <c r="A21" s="179"/>
      <c r="B21" s="23"/>
      <c r="C21" s="21" t="s">
        <v>135</v>
      </c>
      <c r="D21" s="23"/>
    </row>
    <row r="22" ht="18.75" customHeight="1" spans="1:4">
      <c r="A22" s="179"/>
      <c r="B22" s="23"/>
      <c r="C22" s="21" t="s">
        <v>136</v>
      </c>
      <c r="D22" s="23"/>
    </row>
    <row r="23" ht="18.75" customHeight="1" spans="1:4">
      <c r="A23" s="179"/>
      <c r="B23" s="23"/>
      <c r="C23" s="21" t="s">
        <v>137</v>
      </c>
      <c r="D23" s="23"/>
    </row>
    <row r="24" ht="18.75" customHeight="1" spans="1:4">
      <c r="A24" s="179"/>
      <c r="B24" s="23"/>
      <c r="C24" s="21" t="s">
        <v>138</v>
      </c>
      <c r="D24" s="23"/>
    </row>
    <row r="25" ht="18.75" customHeight="1" spans="1:4">
      <c r="A25" s="179"/>
      <c r="B25" s="23"/>
      <c r="C25" s="21" t="s">
        <v>139</v>
      </c>
      <c r="D25" s="23"/>
    </row>
    <row r="26" ht="18.75" customHeight="1" spans="1:4">
      <c r="A26" s="179"/>
      <c r="B26" s="23"/>
      <c r="C26" s="21" t="s">
        <v>140</v>
      </c>
      <c r="D26" s="23">
        <v>144563.16</v>
      </c>
    </row>
    <row r="27" ht="18.75" customHeight="1" spans="1:4">
      <c r="A27" s="177"/>
      <c r="B27" s="23"/>
      <c r="C27" s="21" t="s">
        <v>141</v>
      </c>
      <c r="D27" s="23"/>
    </row>
    <row r="28" ht="18.75" customHeight="1" spans="1:4">
      <c r="A28" s="178"/>
      <c r="B28" s="23"/>
      <c r="C28" s="21" t="s">
        <v>142</v>
      </c>
      <c r="D28" s="23"/>
    </row>
    <row r="29" ht="18.75" customHeight="1" spans="1:4">
      <c r="A29" s="179"/>
      <c r="B29" s="23"/>
      <c r="C29" s="21" t="s">
        <v>143</v>
      </c>
      <c r="D29" s="23"/>
    </row>
    <row r="30" ht="18.75" customHeight="1" spans="1:4">
      <c r="A30" s="179"/>
      <c r="B30" s="23"/>
      <c r="C30" s="21" t="s">
        <v>144</v>
      </c>
      <c r="D30" s="23"/>
    </row>
    <row r="31" ht="18.75" customHeight="1" spans="1:4">
      <c r="A31" s="179"/>
      <c r="B31" s="23"/>
      <c r="C31" s="21" t="s">
        <v>145</v>
      </c>
      <c r="D31" s="23"/>
    </row>
    <row r="32" ht="18.75" customHeight="1" spans="1:4">
      <c r="A32" s="179"/>
      <c r="B32" s="23"/>
      <c r="C32" s="21" t="s">
        <v>146</v>
      </c>
      <c r="D32" s="23"/>
    </row>
    <row r="33" ht="18.75" customHeight="1" spans="1:4">
      <c r="A33" s="179"/>
      <c r="B33" s="23"/>
      <c r="C33" s="21" t="s">
        <v>147</v>
      </c>
      <c r="D33" s="23"/>
    </row>
    <row r="34" ht="18.75" customHeight="1" spans="1:4">
      <c r="A34" s="177"/>
      <c r="B34" s="23"/>
      <c r="C34" s="180" t="s">
        <v>148</v>
      </c>
      <c r="D34" s="23"/>
    </row>
    <row r="35" ht="18.75" customHeight="1" spans="1:4">
      <c r="A35" s="178" t="s">
        <v>149</v>
      </c>
      <c r="B35" s="181">
        <v>2430776.84</v>
      </c>
      <c r="C35" s="177" t="s">
        <v>51</v>
      </c>
      <c r="D35" s="181">
        <v>2430776.84</v>
      </c>
    </row>
  </sheetData>
  <mergeCells count="8">
    <mergeCell ref="A2:D2"/>
    <mergeCell ref="A3:B3"/>
    <mergeCell ref="A4:B4"/>
    <mergeCell ref="C4:D4"/>
    <mergeCell ref="A5:A6"/>
    <mergeCell ref="B5:B6"/>
    <mergeCell ref="C5:C6"/>
    <mergeCell ref="D5:D6"/>
  </mergeCells>
  <printOptions horizontalCentered="1"/>
  <pageMargins left="0.357638888888889" right="0.357638888888889" top="0.60625" bottom="0.409027777777778" header="0.5" footer="0.5"/>
  <pageSetup paperSize="9" scale="8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20"/>
  <sheetViews>
    <sheetView showZeros="0" workbookViewId="0">
      <selection activeCell="A22" sqref="A22"/>
    </sheetView>
  </sheetViews>
  <sheetFormatPr defaultColWidth="9.14583333333333" defaultRowHeight="14.25" customHeight="1" outlineLevelCol="6"/>
  <cols>
    <col min="1" max="1" width="20.1458333333333" customWidth="1"/>
    <col min="2" max="2" width="44" customWidth="1"/>
    <col min="3" max="3" width="24.28125" customWidth="1"/>
    <col min="4" max="4" width="20.4166666666667" customWidth="1"/>
    <col min="5" max="7" width="24.28125" customWidth="1"/>
  </cols>
  <sheetData>
    <row r="1" customHeight="1" spans="1:7">
      <c r="A1" s="162"/>
      <c r="B1" s="162"/>
      <c r="C1" s="162"/>
      <c r="D1" s="48"/>
      <c r="E1" s="162"/>
      <c r="F1" s="56"/>
      <c r="G1" s="32" t="s">
        <v>150</v>
      </c>
    </row>
    <row r="2" ht="39" customHeight="1" spans="1:7">
      <c r="A2" s="4" t="str">
        <f>"2025"&amp;"年一般公共预算支出预算表（按功能科目分类）"</f>
        <v>2025年一般公共预算支出预算表（按功能科目分类）</v>
      </c>
      <c r="B2" s="110"/>
      <c r="C2" s="110"/>
      <c r="D2" s="110"/>
      <c r="E2" s="110"/>
      <c r="F2" s="110"/>
      <c r="G2" s="110"/>
    </row>
    <row r="3" ht="18.75" customHeight="1" spans="1:7">
      <c r="A3" s="6" t="str">
        <f>"单位名称："&amp;"临沧市老干部活动中心"</f>
        <v>单位名称：临沧市老干部活动中心</v>
      </c>
      <c r="B3" s="163"/>
      <c r="C3" s="48"/>
      <c r="D3" s="48"/>
      <c r="E3" s="48"/>
      <c r="F3" s="56"/>
      <c r="G3" s="32" t="s">
        <v>1</v>
      </c>
    </row>
    <row r="4" ht="20.25" customHeight="1" spans="1:7">
      <c r="A4" s="164" t="s">
        <v>151</v>
      </c>
      <c r="B4" s="165"/>
      <c r="C4" s="111" t="s">
        <v>55</v>
      </c>
      <c r="D4" s="166" t="s">
        <v>74</v>
      </c>
      <c r="E4" s="12"/>
      <c r="F4" s="13"/>
      <c r="G4" s="129" t="s">
        <v>75</v>
      </c>
    </row>
    <row r="5" ht="20.25" customHeight="1" spans="1:7">
      <c r="A5" s="167" t="s">
        <v>72</v>
      </c>
      <c r="B5" s="167" t="s">
        <v>73</v>
      </c>
      <c r="C5" s="28"/>
      <c r="D5" s="156" t="s">
        <v>57</v>
      </c>
      <c r="E5" s="156" t="s">
        <v>152</v>
      </c>
      <c r="F5" s="156" t="s">
        <v>153</v>
      </c>
      <c r="G5" s="117"/>
    </row>
    <row r="6" ht="19.5" customHeight="1" spans="1:7">
      <c r="A6" s="168" t="s">
        <v>154</v>
      </c>
      <c r="B6" s="168" t="s">
        <v>155</v>
      </c>
      <c r="C6" s="168" t="s">
        <v>156</v>
      </c>
      <c r="D6" s="169">
        <v>4</v>
      </c>
      <c r="E6" s="170" t="s">
        <v>157</v>
      </c>
      <c r="F6" s="170" t="s">
        <v>158</v>
      </c>
      <c r="G6" s="168" t="s">
        <v>159</v>
      </c>
    </row>
    <row r="7" ht="18" customHeight="1" spans="1:7">
      <c r="A7" s="123" t="s">
        <v>83</v>
      </c>
      <c r="B7" s="123" t="s">
        <v>84</v>
      </c>
      <c r="C7" s="23">
        <v>2138593.86</v>
      </c>
      <c r="D7" s="23">
        <v>1823593.86</v>
      </c>
      <c r="E7" s="23">
        <v>1646125.84</v>
      </c>
      <c r="F7" s="23">
        <v>177468.02</v>
      </c>
      <c r="G7" s="23">
        <v>315000</v>
      </c>
    </row>
    <row r="8" ht="18" customHeight="1" spans="1:7">
      <c r="A8" s="171" t="s">
        <v>85</v>
      </c>
      <c r="B8" s="171" t="s">
        <v>86</v>
      </c>
      <c r="C8" s="23">
        <v>2138593.86</v>
      </c>
      <c r="D8" s="23">
        <v>1823593.86</v>
      </c>
      <c r="E8" s="23">
        <v>1646125.84</v>
      </c>
      <c r="F8" s="23">
        <v>177468.02</v>
      </c>
      <c r="G8" s="23">
        <v>315000</v>
      </c>
    </row>
    <row r="9" ht="18" customHeight="1" spans="1:7">
      <c r="A9" s="124" t="s">
        <v>87</v>
      </c>
      <c r="B9" s="124" t="s">
        <v>88</v>
      </c>
      <c r="C9" s="23">
        <v>339330.4</v>
      </c>
      <c r="D9" s="23">
        <v>339330.4</v>
      </c>
      <c r="E9" s="23">
        <v>331130.4</v>
      </c>
      <c r="F9" s="23">
        <v>8200</v>
      </c>
      <c r="G9" s="23"/>
    </row>
    <row r="10" ht="18" customHeight="1" spans="1:7">
      <c r="A10" s="124" t="s">
        <v>89</v>
      </c>
      <c r="B10" s="124" t="s">
        <v>90</v>
      </c>
      <c r="C10" s="23">
        <v>1633795.78</v>
      </c>
      <c r="D10" s="23">
        <v>1318795.78</v>
      </c>
      <c r="E10" s="23">
        <v>1149527.76</v>
      </c>
      <c r="F10" s="23">
        <v>169268.02</v>
      </c>
      <c r="G10" s="23">
        <v>315000</v>
      </c>
    </row>
    <row r="11" ht="18" customHeight="1" spans="1:7">
      <c r="A11" s="124" t="s">
        <v>91</v>
      </c>
      <c r="B11" s="124" t="s">
        <v>92</v>
      </c>
      <c r="C11" s="23">
        <v>165467.68</v>
      </c>
      <c r="D11" s="23">
        <v>165467.68</v>
      </c>
      <c r="E11" s="23">
        <v>165467.68</v>
      </c>
      <c r="F11" s="23"/>
      <c r="G11" s="23"/>
    </row>
    <row r="12" ht="18" customHeight="1" spans="1:7">
      <c r="A12" s="123" t="s">
        <v>95</v>
      </c>
      <c r="B12" s="123" t="s">
        <v>96</v>
      </c>
      <c r="C12" s="23">
        <v>147619.82</v>
      </c>
      <c r="D12" s="23">
        <v>147619.82</v>
      </c>
      <c r="E12" s="23">
        <v>147619.82</v>
      </c>
      <c r="F12" s="23"/>
      <c r="G12" s="23"/>
    </row>
    <row r="13" ht="18" customHeight="1" spans="1:7">
      <c r="A13" s="171" t="s">
        <v>97</v>
      </c>
      <c r="B13" s="171" t="s">
        <v>98</v>
      </c>
      <c r="C13" s="23">
        <v>147619.82</v>
      </c>
      <c r="D13" s="23">
        <v>147619.82</v>
      </c>
      <c r="E13" s="23">
        <v>147619.82</v>
      </c>
      <c r="F13" s="23"/>
      <c r="G13" s="23"/>
    </row>
    <row r="14" ht="18" customHeight="1" spans="1:7">
      <c r="A14" s="124" t="s">
        <v>99</v>
      </c>
      <c r="B14" s="124" t="s">
        <v>100</v>
      </c>
      <c r="C14" s="23">
        <v>91426.28</v>
      </c>
      <c r="D14" s="23">
        <v>91426.28</v>
      </c>
      <c r="E14" s="23">
        <v>91426.28</v>
      </c>
      <c r="F14" s="23"/>
      <c r="G14" s="23"/>
    </row>
    <row r="15" ht="18" customHeight="1" spans="1:7">
      <c r="A15" s="124" t="s">
        <v>103</v>
      </c>
      <c r="B15" s="124" t="s">
        <v>104</v>
      </c>
      <c r="C15" s="23">
        <v>48845.19</v>
      </c>
      <c r="D15" s="23">
        <v>48845.19</v>
      </c>
      <c r="E15" s="23">
        <v>48845.19</v>
      </c>
      <c r="F15" s="23"/>
      <c r="G15" s="23"/>
    </row>
    <row r="16" ht="18" customHeight="1" spans="1:7">
      <c r="A16" s="124" t="s">
        <v>105</v>
      </c>
      <c r="B16" s="124" t="s">
        <v>106</v>
      </c>
      <c r="C16" s="23">
        <v>7348.35</v>
      </c>
      <c r="D16" s="23">
        <v>7348.35</v>
      </c>
      <c r="E16" s="23">
        <v>7348.35</v>
      </c>
      <c r="F16" s="23"/>
      <c r="G16" s="23"/>
    </row>
    <row r="17" ht="18" customHeight="1" spans="1:7">
      <c r="A17" s="123" t="s">
        <v>107</v>
      </c>
      <c r="B17" s="123" t="s">
        <v>108</v>
      </c>
      <c r="C17" s="23">
        <v>144563.16</v>
      </c>
      <c r="D17" s="23">
        <v>144563.16</v>
      </c>
      <c r="E17" s="23">
        <v>144563.16</v>
      </c>
      <c r="F17" s="23"/>
      <c r="G17" s="23"/>
    </row>
    <row r="18" ht="18" customHeight="1" spans="1:7">
      <c r="A18" s="171" t="s">
        <v>109</v>
      </c>
      <c r="B18" s="171" t="s">
        <v>110</v>
      </c>
      <c r="C18" s="23">
        <v>144563.16</v>
      </c>
      <c r="D18" s="23">
        <v>144563.16</v>
      </c>
      <c r="E18" s="23">
        <v>144563.16</v>
      </c>
      <c r="F18" s="23"/>
      <c r="G18" s="23"/>
    </row>
    <row r="19" ht="18" customHeight="1" spans="1:7">
      <c r="A19" s="124" t="s">
        <v>111</v>
      </c>
      <c r="B19" s="124" t="s">
        <v>112</v>
      </c>
      <c r="C19" s="23">
        <v>144563.16</v>
      </c>
      <c r="D19" s="23">
        <v>144563.16</v>
      </c>
      <c r="E19" s="23">
        <v>144563.16</v>
      </c>
      <c r="F19" s="23"/>
      <c r="G19" s="23"/>
    </row>
    <row r="20" ht="18" customHeight="1" spans="1:7">
      <c r="A20" s="44" t="s">
        <v>55</v>
      </c>
      <c r="B20" s="44"/>
      <c r="C20" s="23">
        <v>2430776.84</v>
      </c>
      <c r="D20" s="23">
        <v>2115776.84</v>
      </c>
      <c r="E20" s="23">
        <v>1938308.82</v>
      </c>
      <c r="F20" s="23">
        <v>177468.02</v>
      </c>
      <c r="G20" s="23">
        <v>315000</v>
      </c>
    </row>
  </sheetData>
  <mergeCells count="7">
    <mergeCell ref="A2:G2"/>
    <mergeCell ref="A3:E3"/>
    <mergeCell ref="A4:B4"/>
    <mergeCell ref="D4:F4"/>
    <mergeCell ref="A20:B20"/>
    <mergeCell ref="C4:C5"/>
    <mergeCell ref="G4:G5"/>
  </mergeCells>
  <printOptions horizontalCentered="1"/>
  <pageMargins left="0.357638888888889" right="0.357638888888889" top="0.60625" bottom="0.409027777777778" header="0.5" footer="0.5"/>
  <pageSetup paperSize="9" scale="8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1"/>
  <sheetViews>
    <sheetView showZeros="0" workbookViewId="0">
      <selection activeCell="A22" sqref="A22"/>
    </sheetView>
  </sheetViews>
  <sheetFormatPr defaultColWidth="9.14583333333333" defaultRowHeight="14.25" customHeight="1" outlineLevelCol="6"/>
  <cols>
    <col min="1" max="1" width="23.5729166666667" customWidth="1"/>
    <col min="2" max="7" width="22.84375" customWidth="1"/>
  </cols>
  <sheetData>
    <row r="1" ht="15" customHeight="1" spans="1:7">
      <c r="A1" s="150"/>
      <c r="B1" s="151"/>
      <c r="C1" s="151"/>
      <c r="D1" s="152"/>
      <c r="G1" s="153" t="s">
        <v>160</v>
      </c>
    </row>
    <row r="2" ht="39" customHeight="1" spans="1:7">
      <c r="A2" s="154" t="str">
        <f>"2025"&amp;"年“三公”经费支出预算表"</f>
        <v>2025年“三公”经费支出预算表</v>
      </c>
      <c r="B2" s="65"/>
      <c r="C2" s="65"/>
      <c r="D2" s="65"/>
      <c r="E2" s="65"/>
      <c r="F2" s="65"/>
      <c r="G2" s="65"/>
    </row>
    <row r="3" ht="18.75" customHeight="1" spans="1:7">
      <c r="A3" s="34" t="str">
        <f>"单位名称："&amp;"临沧市老干部活动中心"</f>
        <v>单位名称：临沧市老干部活动中心</v>
      </c>
      <c r="B3" s="151"/>
      <c r="C3" s="151"/>
      <c r="D3" s="69"/>
      <c r="E3" s="2"/>
      <c r="G3" s="153" t="s">
        <v>161</v>
      </c>
    </row>
    <row r="4" ht="18.75" customHeight="1" spans="1:7">
      <c r="A4" s="9" t="s">
        <v>162</v>
      </c>
      <c r="B4" s="9" t="s">
        <v>163</v>
      </c>
      <c r="C4" s="26" t="s">
        <v>164</v>
      </c>
      <c r="D4" s="11" t="s">
        <v>165</v>
      </c>
      <c r="E4" s="12"/>
      <c r="F4" s="13"/>
      <c r="G4" s="26" t="s">
        <v>166</v>
      </c>
    </row>
    <row r="5" ht="18.75" customHeight="1" spans="1:7">
      <c r="A5" s="16"/>
      <c r="B5" s="155"/>
      <c r="C5" s="28"/>
      <c r="D5" s="156" t="s">
        <v>57</v>
      </c>
      <c r="E5" s="156" t="s">
        <v>167</v>
      </c>
      <c r="F5" s="156" t="s">
        <v>168</v>
      </c>
      <c r="G5" s="28"/>
    </row>
    <row r="6" ht="18.75" customHeight="1" spans="1:7">
      <c r="A6" s="52" t="s">
        <v>55</v>
      </c>
      <c r="B6" s="157">
        <v>1</v>
      </c>
      <c r="C6" s="158">
        <v>2</v>
      </c>
      <c r="D6" s="159">
        <v>3</v>
      </c>
      <c r="E6" s="159">
        <v>4</v>
      </c>
      <c r="F6" s="159">
        <v>5</v>
      </c>
      <c r="G6" s="158">
        <v>6</v>
      </c>
    </row>
    <row r="7" ht="18.75" customHeight="1" spans="1:7">
      <c r="A7" s="52" t="s">
        <v>55</v>
      </c>
      <c r="B7" s="160">
        <v>35000</v>
      </c>
      <c r="C7" s="160"/>
      <c r="D7" s="160">
        <v>30000</v>
      </c>
      <c r="E7" s="160"/>
      <c r="F7" s="160">
        <v>30000</v>
      </c>
      <c r="G7" s="160">
        <v>5000</v>
      </c>
    </row>
    <row r="8" ht="18.75" customHeight="1" spans="1:7">
      <c r="A8" s="161" t="s">
        <v>169</v>
      </c>
      <c r="B8" s="160"/>
      <c r="C8" s="160"/>
      <c r="D8" s="160"/>
      <c r="E8" s="160"/>
      <c r="F8" s="160"/>
      <c r="G8" s="160"/>
    </row>
    <row r="9" ht="18.75" customHeight="1" spans="1:7">
      <c r="A9" s="161" t="s">
        <v>170</v>
      </c>
      <c r="B9" s="160">
        <v>35000</v>
      </c>
      <c r="C9" s="160"/>
      <c r="D9" s="160">
        <v>30000</v>
      </c>
      <c r="E9" s="160"/>
      <c r="F9" s="160">
        <v>30000</v>
      </c>
      <c r="G9" s="160">
        <v>5000</v>
      </c>
    </row>
    <row r="10" ht="18.75" customHeight="1" spans="1:7">
      <c r="A10" s="161" t="s">
        <v>171</v>
      </c>
      <c r="B10" s="160"/>
      <c r="C10" s="160"/>
      <c r="D10" s="160"/>
      <c r="E10" s="160"/>
      <c r="F10" s="160"/>
      <c r="G10" s="160"/>
    </row>
    <row r="11" ht="18.75" customHeight="1" spans="1:7">
      <c r="A11" s="161" t="s">
        <v>172</v>
      </c>
      <c r="B11" s="160"/>
      <c r="C11" s="160"/>
      <c r="D11" s="160"/>
      <c r="E11" s="160"/>
      <c r="F11" s="160"/>
      <c r="G11" s="160"/>
    </row>
  </sheetData>
  <mergeCells count="7">
    <mergeCell ref="A2:G2"/>
    <mergeCell ref="A3:D3"/>
    <mergeCell ref="D4:F4"/>
    <mergeCell ref="A4:A6"/>
    <mergeCell ref="B4:B5"/>
    <mergeCell ref="C4:C5"/>
    <mergeCell ref="G4:G5"/>
  </mergeCells>
  <printOptions horizontalCentered="1"/>
  <pageMargins left="0.357638888888889" right="0.357638888888889" top="0.60625" bottom="0.409027777777778" header="0.5" footer="0.5"/>
  <pageSetup paperSize="9" scale="9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44"/>
  <sheetViews>
    <sheetView showZeros="0" topLeftCell="A24" workbookViewId="0">
      <selection activeCell="A44" sqref="A44:G44"/>
    </sheetView>
  </sheetViews>
  <sheetFormatPr defaultColWidth="9.14583333333333" defaultRowHeight="14.25" customHeight="1"/>
  <cols>
    <col min="1" max="1" width="11.8541666666667" customWidth="1"/>
    <col min="2" max="2" width="21.28125" customWidth="1"/>
    <col min="3" max="3" width="17.28125" customWidth="1"/>
    <col min="4" max="4" width="8.71875" customWidth="1"/>
    <col min="5" max="5" width="17.5729166666667" customWidth="1"/>
    <col min="6" max="6" width="6.71875" customWidth="1"/>
    <col min="7" max="7" width="23" customWidth="1"/>
    <col min="8" max="8" width="13.71875" customWidth="1"/>
    <col min="9" max="9" width="13.1458333333333" customWidth="1"/>
    <col min="10" max="10" width="7.42708333333333" customWidth="1"/>
    <col min="11" max="11" width="7.28125" customWidth="1"/>
    <col min="12" max="12" width="13.4270833333333" customWidth="1"/>
    <col min="13" max="13" width="6.85416666666667" customWidth="1"/>
    <col min="14" max="14" width="7.85416666666667" customWidth="1"/>
    <col min="15" max="15" width="9.42708333333333" customWidth="1"/>
    <col min="16" max="18" width="7.85416666666667" customWidth="1"/>
    <col min="19" max="19" width="6.85416666666667" customWidth="1"/>
    <col min="20" max="20" width="8.85416666666667" customWidth="1"/>
    <col min="21" max="21" width="7.85416666666667" customWidth="1"/>
    <col min="22" max="22" width="9.71875" customWidth="1"/>
    <col min="23" max="23" width="5.71875" customWidth="1"/>
  </cols>
  <sheetData>
    <row r="1" s="132" customFormat="1" ht="18.75" customHeight="1" spans="2:23">
      <c r="B1" s="133"/>
      <c r="D1" s="134"/>
      <c r="E1" s="134"/>
      <c r="F1" s="134"/>
      <c r="G1" s="134"/>
      <c r="H1" s="135"/>
      <c r="I1" s="135"/>
      <c r="J1" s="135"/>
      <c r="K1" s="135"/>
      <c r="L1" s="135"/>
      <c r="M1" s="135"/>
      <c r="N1" s="69"/>
      <c r="O1" s="69"/>
      <c r="P1" s="69"/>
      <c r="Q1" s="135"/>
      <c r="U1" s="133"/>
      <c r="V1" s="147" t="s">
        <v>173</v>
      </c>
      <c r="W1" s="148"/>
    </row>
    <row r="2" s="132" customFormat="1" ht="39.75" customHeight="1" spans="1:23">
      <c r="A2" s="107" t="str">
        <f>"2025"&amp;"年部门基本支出预算表"</f>
        <v>2025年部门基本支出预算表</v>
      </c>
      <c r="B2" s="73"/>
      <c r="C2" s="73"/>
      <c r="D2" s="73"/>
      <c r="E2" s="73"/>
      <c r="F2" s="73"/>
      <c r="G2" s="73"/>
      <c r="H2" s="73"/>
      <c r="I2" s="73"/>
      <c r="J2" s="73"/>
      <c r="K2" s="73"/>
      <c r="L2" s="73"/>
      <c r="M2" s="73"/>
      <c r="N2" s="72"/>
      <c r="O2" s="72"/>
      <c r="P2" s="72"/>
      <c r="Q2" s="73"/>
      <c r="R2" s="73"/>
      <c r="S2" s="73"/>
      <c r="T2" s="73"/>
      <c r="U2" s="73"/>
      <c r="V2" s="73"/>
      <c r="W2" s="73"/>
    </row>
    <row r="3" s="132" customFormat="1" ht="18.75" customHeight="1" spans="1:23">
      <c r="A3" s="136" t="str">
        <f>"单位名称："&amp;"临沧市老干部活动中心"</f>
        <v>单位名称：临沧市老干部活动中心</v>
      </c>
      <c r="B3" s="137"/>
      <c r="C3" s="137"/>
      <c r="D3" s="137"/>
      <c r="E3" s="137"/>
      <c r="F3" s="137"/>
      <c r="G3" s="137"/>
      <c r="H3" s="138"/>
      <c r="I3" s="138"/>
      <c r="J3" s="138"/>
      <c r="K3" s="138"/>
      <c r="L3" s="138"/>
      <c r="M3" s="138"/>
      <c r="N3" s="59"/>
      <c r="O3" s="59"/>
      <c r="P3" s="59"/>
      <c r="Q3" s="138"/>
      <c r="U3" s="133"/>
      <c r="V3" s="147" t="s">
        <v>161</v>
      </c>
      <c r="W3" s="148"/>
    </row>
    <row r="4" s="132" customFormat="1" ht="18" customHeight="1" spans="1:23">
      <c r="A4" s="9" t="s">
        <v>174</v>
      </c>
      <c r="B4" s="9" t="s">
        <v>175</v>
      </c>
      <c r="C4" s="9" t="s">
        <v>176</v>
      </c>
      <c r="D4" s="9" t="s">
        <v>177</v>
      </c>
      <c r="E4" s="9" t="s">
        <v>178</v>
      </c>
      <c r="F4" s="9" t="s">
        <v>179</v>
      </c>
      <c r="G4" s="9" t="s">
        <v>180</v>
      </c>
      <c r="H4" s="139" t="s">
        <v>181</v>
      </c>
      <c r="I4" s="143" t="s">
        <v>181</v>
      </c>
      <c r="J4" s="143"/>
      <c r="K4" s="143"/>
      <c r="L4" s="143"/>
      <c r="M4" s="143"/>
      <c r="N4" s="144"/>
      <c r="O4" s="144"/>
      <c r="P4" s="144"/>
      <c r="Q4" s="143" t="s">
        <v>61</v>
      </c>
      <c r="R4" s="143" t="s">
        <v>77</v>
      </c>
      <c r="S4" s="143"/>
      <c r="T4" s="143"/>
      <c r="U4" s="143"/>
      <c r="V4" s="143"/>
      <c r="W4" s="149"/>
    </row>
    <row r="5" s="132" customFormat="1" ht="18" customHeight="1" spans="1:23">
      <c r="A5" s="14"/>
      <c r="B5" s="14"/>
      <c r="C5" s="14"/>
      <c r="D5" s="14"/>
      <c r="E5" s="14"/>
      <c r="F5" s="14"/>
      <c r="G5" s="14"/>
      <c r="H5" s="9" t="s">
        <v>182</v>
      </c>
      <c r="I5" s="145" t="s">
        <v>58</v>
      </c>
      <c r="J5" s="77"/>
      <c r="K5" s="77"/>
      <c r="L5" s="77"/>
      <c r="M5" s="146"/>
      <c r="N5" s="37" t="s">
        <v>183</v>
      </c>
      <c r="O5" s="38"/>
      <c r="P5" s="39"/>
      <c r="Q5" s="9" t="s">
        <v>61</v>
      </c>
      <c r="R5" s="145" t="s">
        <v>77</v>
      </c>
      <c r="S5" s="77" t="s">
        <v>64</v>
      </c>
      <c r="T5" s="77" t="s">
        <v>77</v>
      </c>
      <c r="U5" s="77" t="s">
        <v>66</v>
      </c>
      <c r="V5" s="77" t="s">
        <v>67</v>
      </c>
      <c r="W5" s="146" t="s">
        <v>68</v>
      </c>
    </row>
    <row r="6" s="132" customFormat="1" ht="18.75" customHeight="1" spans="1:23">
      <c r="A6" s="15"/>
      <c r="B6" s="15"/>
      <c r="C6" s="15"/>
      <c r="D6" s="15"/>
      <c r="E6" s="15"/>
      <c r="F6" s="15"/>
      <c r="G6" s="15"/>
      <c r="H6" s="15"/>
      <c r="I6" s="145" t="s">
        <v>184</v>
      </c>
      <c r="J6" s="9" t="s">
        <v>185</v>
      </c>
      <c r="K6" s="9" t="s">
        <v>186</v>
      </c>
      <c r="L6" s="9" t="s">
        <v>187</v>
      </c>
      <c r="M6" s="9" t="s">
        <v>188</v>
      </c>
      <c r="N6" s="9" t="s">
        <v>58</v>
      </c>
      <c r="O6" s="9" t="s">
        <v>59</v>
      </c>
      <c r="P6" s="9" t="s">
        <v>60</v>
      </c>
      <c r="Q6" s="15"/>
      <c r="R6" s="9" t="s">
        <v>57</v>
      </c>
      <c r="S6" s="9" t="s">
        <v>64</v>
      </c>
      <c r="T6" s="9" t="s">
        <v>65</v>
      </c>
      <c r="U6" s="9" t="s">
        <v>66</v>
      </c>
      <c r="V6" s="9" t="s">
        <v>67</v>
      </c>
      <c r="W6" s="9" t="s">
        <v>68</v>
      </c>
    </row>
    <row r="7" s="132" customFormat="1" ht="37.5" customHeight="1" spans="1:23">
      <c r="A7" s="16"/>
      <c r="B7" s="16"/>
      <c r="C7" s="16"/>
      <c r="D7" s="16"/>
      <c r="E7" s="16"/>
      <c r="F7" s="16"/>
      <c r="G7" s="16"/>
      <c r="H7" s="16"/>
      <c r="I7" s="94"/>
      <c r="J7" s="16" t="s">
        <v>189</v>
      </c>
      <c r="K7" s="16" t="s">
        <v>186</v>
      </c>
      <c r="L7" s="16" t="s">
        <v>187</v>
      </c>
      <c r="M7" s="16" t="s">
        <v>188</v>
      </c>
      <c r="N7" s="16" t="s">
        <v>186</v>
      </c>
      <c r="O7" s="16" t="s">
        <v>187</v>
      </c>
      <c r="P7" s="16" t="s">
        <v>188</v>
      </c>
      <c r="Q7" s="16" t="s">
        <v>61</v>
      </c>
      <c r="R7" s="16" t="s">
        <v>57</v>
      </c>
      <c r="S7" s="16" t="s">
        <v>64</v>
      </c>
      <c r="T7" s="16" t="s">
        <v>190</v>
      </c>
      <c r="U7" s="16" t="s">
        <v>66</v>
      </c>
      <c r="V7" s="16" t="s">
        <v>67</v>
      </c>
      <c r="W7" s="16" t="s">
        <v>68</v>
      </c>
    </row>
    <row r="8" s="132" customFormat="1" ht="19.5" customHeight="1" spans="1:23">
      <c r="A8" s="140">
        <v>1</v>
      </c>
      <c r="B8" s="140">
        <v>2</v>
      </c>
      <c r="C8" s="140">
        <v>3</v>
      </c>
      <c r="D8" s="140">
        <v>4</v>
      </c>
      <c r="E8" s="140">
        <v>5</v>
      </c>
      <c r="F8" s="140">
        <v>6</v>
      </c>
      <c r="G8" s="140">
        <v>7</v>
      </c>
      <c r="H8" s="140">
        <v>8</v>
      </c>
      <c r="I8" s="140">
        <v>9</v>
      </c>
      <c r="J8" s="140">
        <v>10</v>
      </c>
      <c r="K8" s="140">
        <v>11</v>
      </c>
      <c r="L8" s="140">
        <v>12</v>
      </c>
      <c r="M8" s="140">
        <v>13</v>
      </c>
      <c r="N8" s="140">
        <v>14</v>
      </c>
      <c r="O8" s="140">
        <v>15</v>
      </c>
      <c r="P8" s="140">
        <v>16</v>
      </c>
      <c r="Q8" s="140">
        <v>17</v>
      </c>
      <c r="R8" s="140">
        <v>18</v>
      </c>
      <c r="S8" s="140">
        <v>19</v>
      </c>
      <c r="T8" s="140">
        <v>20</v>
      </c>
      <c r="U8" s="140">
        <v>21</v>
      </c>
      <c r="V8" s="140">
        <v>22</v>
      </c>
      <c r="W8" s="140">
        <v>23</v>
      </c>
    </row>
    <row r="9" s="132" customFormat="1" ht="37" customHeight="1" spans="1:23">
      <c r="A9" s="29" t="s">
        <v>70</v>
      </c>
      <c r="B9" s="29"/>
      <c r="C9" s="29"/>
      <c r="D9" s="29"/>
      <c r="E9" s="29"/>
      <c r="F9" s="29"/>
      <c r="G9" s="29"/>
      <c r="H9" s="141">
        <v>2115776.84</v>
      </c>
      <c r="I9" s="141">
        <v>2115776.84</v>
      </c>
      <c r="J9" s="141"/>
      <c r="K9" s="141"/>
      <c r="L9" s="141">
        <v>2115776.84</v>
      </c>
      <c r="M9" s="141"/>
      <c r="N9" s="141"/>
      <c r="O9" s="141"/>
      <c r="P9" s="141"/>
      <c r="Q9" s="141"/>
      <c r="R9" s="141"/>
      <c r="S9" s="141"/>
      <c r="T9" s="141"/>
      <c r="U9" s="141"/>
      <c r="V9" s="141"/>
      <c r="W9" s="141"/>
    </row>
    <row r="10" s="132" customFormat="1" ht="21" customHeight="1" spans="1:23">
      <c r="A10" s="29"/>
      <c r="B10" s="20" t="s">
        <v>191</v>
      </c>
      <c r="C10" s="20" t="s">
        <v>192</v>
      </c>
      <c r="D10" s="20" t="s">
        <v>89</v>
      </c>
      <c r="E10" s="20" t="s">
        <v>90</v>
      </c>
      <c r="F10" s="20" t="s">
        <v>193</v>
      </c>
      <c r="G10" s="20" t="s">
        <v>194</v>
      </c>
      <c r="H10" s="141">
        <v>405372</v>
      </c>
      <c r="I10" s="141">
        <v>405372</v>
      </c>
      <c r="J10" s="141"/>
      <c r="K10" s="141"/>
      <c r="L10" s="141">
        <v>405372</v>
      </c>
      <c r="M10" s="141"/>
      <c r="N10" s="141"/>
      <c r="O10" s="141"/>
      <c r="P10" s="141"/>
      <c r="Q10" s="141"/>
      <c r="R10" s="141"/>
      <c r="S10" s="141"/>
      <c r="T10" s="141"/>
      <c r="U10" s="141"/>
      <c r="V10" s="141"/>
      <c r="W10" s="141"/>
    </row>
    <row r="11" s="132" customFormat="1" ht="21" customHeight="1" spans="1:23">
      <c r="A11" s="142"/>
      <c r="B11" s="20" t="s">
        <v>191</v>
      </c>
      <c r="C11" s="20" t="s">
        <v>192</v>
      </c>
      <c r="D11" s="20" t="s">
        <v>89</v>
      </c>
      <c r="E11" s="20" t="s">
        <v>90</v>
      </c>
      <c r="F11" s="20" t="s">
        <v>195</v>
      </c>
      <c r="G11" s="20" t="s">
        <v>196</v>
      </c>
      <c r="H11" s="141">
        <v>539220</v>
      </c>
      <c r="I11" s="141">
        <v>539220</v>
      </c>
      <c r="J11" s="141"/>
      <c r="K11" s="141"/>
      <c r="L11" s="141">
        <v>539220</v>
      </c>
      <c r="M11" s="141"/>
      <c r="N11" s="141"/>
      <c r="O11" s="141"/>
      <c r="P11" s="141"/>
      <c r="Q11" s="141"/>
      <c r="R11" s="141"/>
      <c r="S11" s="141"/>
      <c r="T11" s="141"/>
      <c r="U11" s="141"/>
      <c r="V11" s="141"/>
      <c r="W11" s="141"/>
    </row>
    <row r="12" s="132" customFormat="1" ht="21" customHeight="1" spans="1:23">
      <c r="A12" s="142"/>
      <c r="B12" s="20" t="s">
        <v>191</v>
      </c>
      <c r="C12" s="20" t="s">
        <v>192</v>
      </c>
      <c r="D12" s="20" t="s">
        <v>89</v>
      </c>
      <c r="E12" s="20" t="s">
        <v>90</v>
      </c>
      <c r="F12" s="20" t="s">
        <v>197</v>
      </c>
      <c r="G12" s="20" t="s">
        <v>198</v>
      </c>
      <c r="H12" s="141">
        <v>33781</v>
      </c>
      <c r="I12" s="141">
        <v>33781</v>
      </c>
      <c r="J12" s="141"/>
      <c r="K12" s="141"/>
      <c r="L12" s="141">
        <v>33781</v>
      </c>
      <c r="M12" s="141"/>
      <c r="N12" s="141"/>
      <c r="O12" s="141"/>
      <c r="P12" s="141"/>
      <c r="Q12" s="141"/>
      <c r="R12" s="141"/>
      <c r="S12" s="141"/>
      <c r="T12" s="141"/>
      <c r="U12" s="141"/>
      <c r="V12" s="141"/>
      <c r="W12" s="141"/>
    </row>
    <row r="13" s="132" customFormat="1" ht="21" customHeight="1" spans="1:23">
      <c r="A13" s="142"/>
      <c r="B13" s="20" t="s">
        <v>199</v>
      </c>
      <c r="C13" s="20" t="s">
        <v>200</v>
      </c>
      <c r="D13" s="20" t="s">
        <v>89</v>
      </c>
      <c r="E13" s="20" t="s">
        <v>90</v>
      </c>
      <c r="F13" s="20" t="s">
        <v>197</v>
      </c>
      <c r="G13" s="20" t="s">
        <v>198</v>
      </c>
      <c r="H13" s="141">
        <v>170460</v>
      </c>
      <c r="I13" s="141">
        <v>170460</v>
      </c>
      <c r="J13" s="141"/>
      <c r="K13" s="141"/>
      <c r="L13" s="141">
        <v>170460</v>
      </c>
      <c r="M13" s="141"/>
      <c r="N13" s="141"/>
      <c r="O13" s="141"/>
      <c r="P13" s="141"/>
      <c r="Q13" s="141"/>
      <c r="R13" s="141"/>
      <c r="S13" s="141"/>
      <c r="T13" s="141"/>
      <c r="U13" s="141"/>
      <c r="V13" s="141"/>
      <c r="W13" s="141"/>
    </row>
    <row r="14" s="132" customFormat="1" ht="29" customHeight="1" spans="1:23">
      <c r="A14" s="142"/>
      <c r="B14" s="20" t="s">
        <v>201</v>
      </c>
      <c r="C14" s="20" t="s">
        <v>202</v>
      </c>
      <c r="D14" s="20" t="s">
        <v>91</v>
      </c>
      <c r="E14" s="20" t="s">
        <v>92</v>
      </c>
      <c r="F14" s="20" t="s">
        <v>203</v>
      </c>
      <c r="G14" s="20" t="s">
        <v>204</v>
      </c>
      <c r="H14" s="141">
        <v>165467.68</v>
      </c>
      <c r="I14" s="141">
        <v>165467.68</v>
      </c>
      <c r="J14" s="141"/>
      <c r="K14" s="141"/>
      <c r="L14" s="141">
        <v>165467.68</v>
      </c>
      <c r="M14" s="141"/>
      <c r="N14" s="141"/>
      <c r="O14" s="141"/>
      <c r="P14" s="141"/>
      <c r="Q14" s="141"/>
      <c r="R14" s="141"/>
      <c r="S14" s="141"/>
      <c r="T14" s="141"/>
      <c r="U14" s="141"/>
      <c r="V14" s="141"/>
      <c r="W14" s="141"/>
    </row>
    <row r="15" s="132" customFormat="1" ht="29" customHeight="1" spans="1:23">
      <c r="A15" s="142"/>
      <c r="B15" s="20" t="s">
        <v>201</v>
      </c>
      <c r="C15" s="20" t="s">
        <v>202</v>
      </c>
      <c r="D15" s="20" t="s">
        <v>91</v>
      </c>
      <c r="E15" s="20" t="s">
        <v>92</v>
      </c>
      <c r="F15" s="20" t="s">
        <v>203</v>
      </c>
      <c r="G15" s="20" t="s">
        <v>204</v>
      </c>
      <c r="H15" s="141"/>
      <c r="I15" s="141"/>
      <c r="J15" s="141"/>
      <c r="K15" s="141"/>
      <c r="L15" s="141"/>
      <c r="M15" s="141"/>
      <c r="N15" s="141"/>
      <c r="O15" s="141"/>
      <c r="P15" s="141"/>
      <c r="Q15" s="141"/>
      <c r="R15" s="141"/>
      <c r="S15" s="141"/>
      <c r="T15" s="141"/>
      <c r="U15" s="141"/>
      <c r="V15" s="141"/>
      <c r="W15" s="141"/>
    </row>
    <row r="16" s="132" customFormat="1" ht="29" customHeight="1" spans="1:23">
      <c r="A16" s="142"/>
      <c r="B16" s="20" t="s">
        <v>201</v>
      </c>
      <c r="C16" s="20" t="s">
        <v>202</v>
      </c>
      <c r="D16" s="20" t="s">
        <v>93</v>
      </c>
      <c r="E16" s="20" t="s">
        <v>94</v>
      </c>
      <c r="F16" s="20" t="s">
        <v>205</v>
      </c>
      <c r="G16" s="20" t="s">
        <v>206</v>
      </c>
      <c r="H16" s="141"/>
      <c r="I16" s="141"/>
      <c r="J16" s="141"/>
      <c r="K16" s="141"/>
      <c r="L16" s="141"/>
      <c r="M16" s="141"/>
      <c r="N16" s="141"/>
      <c r="O16" s="141"/>
      <c r="P16" s="141"/>
      <c r="Q16" s="141"/>
      <c r="R16" s="141"/>
      <c r="S16" s="141"/>
      <c r="T16" s="141"/>
      <c r="U16" s="141"/>
      <c r="V16" s="141"/>
      <c r="W16" s="141"/>
    </row>
    <row r="17" s="132" customFormat="1" ht="21" customHeight="1" spans="1:23">
      <c r="A17" s="142"/>
      <c r="B17" s="20" t="s">
        <v>201</v>
      </c>
      <c r="C17" s="20" t="s">
        <v>202</v>
      </c>
      <c r="D17" s="20" t="s">
        <v>99</v>
      </c>
      <c r="E17" s="20" t="s">
        <v>100</v>
      </c>
      <c r="F17" s="20" t="s">
        <v>207</v>
      </c>
      <c r="G17" s="20" t="s">
        <v>208</v>
      </c>
      <c r="H17" s="141">
        <v>73426.28</v>
      </c>
      <c r="I17" s="141">
        <v>73426.28</v>
      </c>
      <c r="J17" s="141"/>
      <c r="K17" s="141"/>
      <c r="L17" s="141">
        <v>73426.28</v>
      </c>
      <c r="M17" s="141"/>
      <c r="N17" s="141"/>
      <c r="O17" s="141"/>
      <c r="P17" s="141"/>
      <c r="Q17" s="141"/>
      <c r="R17" s="141"/>
      <c r="S17" s="141"/>
      <c r="T17" s="141"/>
      <c r="U17" s="141"/>
      <c r="V17" s="141"/>
      <c r="W17" s="141"/>
    </row>
    <row r="18" s="132" customFormat="1" ht="21" customHeight="1" spans="1:23">
      <c r="A18" s="142"/>
      <c r="B18" s="20" t="s">
        <v>201</v>
      </c>
      <c r="C18" s="20" t="s">
        <v>202</v>
      </c>
      <c r="D18" s="20" t="s">
        <v>101</v>
      </c>
      <c r="E18" s="20" t="s">
        <v>102</v>
      </c>
      <c r="F18" s="20" t="s">
        <v>207</v>
      </c>
      <c r="G18" s="20" t="s">
        <v>208</v>
      </c>
      <c r="H18" s="141"/>
      <c r="I18" s="141"/>
      <c r="J18" s="141"/>
      <c r="K18" s="141"/>
      <c r="L18" s="141"/>
      <c r="M18" s="141"/>
      <c r="N18" s="141"/>
      <c r="O18" s="141"/>
      <c r="P18" s="141"/>
      <c r="Q18" s="141"/>
      <c r="R18" s="141"/>
      <c r="S18" s="141"/>
      <c r="T18" s="141"/>
      <c r="U18" s="141"/>
      <c r="V18" s="141"/>
      <c r="W18" s="141"/>
    </row>
    <row r="19" s="132" customFormat="1" ht="21" customHeight="1" spans="1:23">
      <c r="A19" s="142"/>
      <c r="B19" s="20" t="s">
        <v>201</v>
      </c>
      <c r="C19" s="20" t="s">
        <v>202</v>
      </c>
      <c r="D19" s="20" t="s">
        <v>101</v>
      </c>
      <c r="E19" s="20" t="s">
        <v>102</v>
      </c>
      <c r="F19" s="20" t="s">
        <v>207</v>
      </c>
      <c r="G19" s="20" t="s">
        <v>208</v>
      </c>
      <c r="H19" s="141"/>
      <c r="I19" s="141"/>
      <c r="J19" s="141"/>
      <c r="K19" s="141"/>
      <c r="L19" s="141"/>
      <c r="M19" s="141"/>
      <c r="N19" s="141"/>
      <c r="O19" s="141"/>
      <c r="P19" s="141"/>
      <c r="Q19" s="141"/>
      <c r="R19" s="141"/>
      <c r="S19" s="141"/>
      <c r="T19" s="141"/>
      <c r="U19" s="141"/>
      <c r="V19" s="141"/>
      <c r="W19" s="141"/>
    </row>
    <row r="20" s="132" customFormat="1" ht="21" customHeight="1" spans="1:23">
      <c r="A20" s="142"/>
      <c r="B20" s="20" t="s">
        <v>201</v>
      </c>
      <c r="C20" s="20" t="s">
        <v>202</v>
      </c>
      <c r="D20" s="20" t="s">
        <v>103</v>
      </c>
      <c r="E20" s="20" t="s">
        <v>104</v>
      </c>
      <c r="F20" s="20" t="s">
        <v>209</v>
      </c>
      <c r="G20" s="20" t="s">
        <v>210</v>
      </c>
      <c r="H20" s="141">
        <v>48845.19</v>
      </c>
      <c r="I20" s="141">
        <v>48845.19</v>
      </c>
      <c r="J20" s="141"/>
      <c r="K20" s="141"/>
      <c r="L20" s="141">
        <v>48845.19</v>
      </c>
      <c r="M20" s="141"/>
      <c r="N20" s="141"/>
      <c r="O20" s="141"/>
      <c r="P20" s="141"/>
      <c r="Q20" s="141"/>
      <c r="R20" s="141"/>
      <c r="S20" s="141"/>
      <c r="T20" s="141"/>
      <c r="U20" s="141"/>
      <c r="V20" s="141"/>
      <c r="W20" s="141"/>
    </row>
    <row r="21" s="132" customFormat="1" ht="21" customHeight="1" spans="1:23">
      <c r="A21" s="142"/>
      <c r="B21" s="20" t="s">
        <v>201</v>
      </c>
      <c r="C21" s="20" t="s">
        <v>202</v>
      </c>
      <c r="D21" s="20" t="s">
        <v>103</v>
      </c>
      <c r="E21" s="20" t="s">
        <v>104</v>
      </c>
      <c r="F21" s="20" t="s">
        <v>209</v>
      </c>
      <c r="G21" s="20" t="s">
        <v>210</v>
      </c>
      <c r="H21" s="141"/>
      <c r="I21" s="141"/>
      <c r="J21" s="141"/>
      <c r="K21" s="141"/>
      <c r="L21" s="141"/>
      <c r="M21" s="141"/>
      <c r="N21" s="141"/>
      <c r="O21" s="141"/>
      <c r="P21" s="141"/>
      <c r="Q21" s="141"/>
      <c r="R21" s="141"/>
      <c r="S21" s="141"/>
      <c r="T21" s="141"/>
      <c r="U21" s="141"/>
      <c r="V21" s="141"/>
      <c r="W21" s="141"/>
    </row>
    <row r="22" s="132" customFormat="1" ht="30" customHeight="1" spans="1:23">
      <c r="A22" s="142"/>
      <c r="B22" s="20" t="s">
        <v>201</v>
      </c>
      <c r="C22" s="20" t="s">
        <v>202</v>
      </c>
      <c r="D22" s="20" t="s">
        <v>105</v>
      </c>
      <c r="E22" s="20" t="s">
        <v>106</v>
      </c>
      <c r="F22" s="20" t="s">
        <v>211</v>
      </c>
      <c r="G22" s="20" t="s">
        <v>212</v>
      </c>
      <c r="H22" s="141">
        <v>2068.35</v>
      </c>
      <c r="I22" s="141">
        <v>2068.35</v>
      </c>
      <c r="J22" s="141"/>
      <c r="K22" s="141"/>
      <c r="L22" s="141">
        <v>2068.35</v>
      </c>
      <c r="M22" s="141"/>
      <c r="N22" s="141"/>
      <c r="O22" s="141"/>
      <c r="P22" s="141"/>
      <c r="Q22" s="141"/>
      <c r="R22" s="141"/>
      <c r="S22" s="141"/>
      <c r="T22" s="141"/>
      <c r="U22" s="141"/>
      <c r="V22" s="141"/>
      <c r="W22" s="141"/>
    </row>
    <row r="23" s="132" customFormat="1" ht="30" customHeight="1" spans="1:23">
      <c r="A23" s="142"/>
      <c r="B23" s="20" t="s">
        <v>201</v>
      </c>
      <c r="C23" s="20" t="s">
        <v>202</v>
      </c>
      <c r="D23" s="20" t="s">
        <v>105</v>
      </c>
      <c r="E23" s="20" t="s">
        <v>106</v>
      </c>
      <c r="F23" s="20" t="s">
        <v>211</v>
      </c>
      <c r="G23" s="20" t="s">
        <v>212</v>
      </c>
      <c r="H23" s="141"/>
      <c r="I23" s="141"/>
      <c r="J23" s="141"/>
      <c r="K23" s="141"/>
      <c r="L23" s="141"/>
      <c r="M23" s="141"/>
      <c r="N23" s="141"/>
      <c r="O23" s="141"/>
      <c r="P23" s="141"/>
      <c r="Q23" s="141"/>
      <c r="R23" s="141"/>
      <c r="S23" s="141"/>
      <c r="T23" s="141"/>
      <c r="U23" s="141"/>
      <c r="V23" s="141"/>
      <c r="W23" s="141"/>
    </row>
    <row r="24" s="132" customFormat="1" ht="30" customHeight="1" spans="1:23">
      <c r="A24" s="142"/>
      <c r="B24" s="20" t="s">
        <v>201</v>
      </c>
      <c r="C24" s="20" t="s">
        <v>202</v>
      </c>
      <c r="D24" s="20" t="s">
        <v>105</v>
      </c>
      <c r="E24" s="20" t="s">
        <v>106</v>
      </c>
      <c r="F24" s="20" t="s">
        <v>211</v>
      </c>
      <c r="G24" s="20" t="s">
        <v>212</v>
      </c>
      <c r="H24" s="141"/>
      <c r="I24" s="141"/>
      <c r="J24" s="141"/>
      <c r="K24" s="141"/>
      <c r="L24" s="141"/>
      <c r="M24" s="141"/>
      <c r="N24" s="141"/>
      <c r="O24" s="141"/>
      <c r="P24" s="141"/>
      <c r="Q24" s="141"/>
      <c r="R24" s="141"/>
      <c r="S24" s="141"/>
      <c r="T24" s="141"/>
      <c r="U24" s="141"/>
      <c r="V24" s="141"/>
      <c r="W24" s="141"/>
    </row>
    <row r="25" s="132" customFormat="1" ht="21" customHeight="1" spans="1:23">
      <c r="A25" s="142"/>
      <c r="B25" s="20" t="s">
        <v>201</v>
      </c>
      <c r="C25" s="20" t="s">
        <v>202</v>
      </c>
      <c r="D25" s="20" t="s">
        <v>89</v>
      </c>
      <c r="E25" s="20" t="s">
        <v>90</v>
      </c>
      <c r="F25" s="20" t="s">
        <v>211</v>
      </c>
      <c r="G25" s="20" t="s">
        <v>212</v>
      </c>
      <c r="H25" s="141">
        <v>694.76</v>
      </c>
      <c r="I25" s="141">
        <v>694.76</v>
      </c>
      <c r="J25" s="141"/>
      <c r="K25" s="141"/>
      <c r="L25" s="141">
        <v>694.76</v>
      </c>
      <c r="M25" s="141"/>
      <c r="N25" s="141"/>
      <c r="O25" s="141"/>
      <c r="P25" s="141"/>
      <c r="Q25" s="141"/>
      <c r="R25" s="141"/>
      <c r="S25" s="141"/>
      <c r="T25" s="141"/>
      <c r="U25" s="141"/>
      <c r="V25" s="141"/>
      <c r="W25" s="141"/>
    </row>
    <row r="26" s="132" customFormat="1" ht="33" customHeight="1" spans="1:23">
      <c r="A26" s="142"/>
      <c r="B26" s="20" t="s">
        <v>201</v>
      </c>
      <c r="C26" s="20" t="s">
        <v>202</v>
      </c>
      <c r="D26" s="20" t="s">
        <v>105</v>
      </c>
      <c r="E26" s="20" t="s">
        <v>106</v>
      </c>
      <c r="F26" s="20" t="s">
        <v>211</v>
      </c>
      <c r="G26" s="20" t="s">
        <v>212</v>
      </c>
      <c r="H26" s="141">
        <v>5280</v>
      </c>
      <c r="I26" s="141">
        <v>5280</v>
      </c>
      <c r="J26" s="141"/>
      <c r="K26" s="141"/>
      <c r="L26" s="141">
        <v>5280</v>
      </c>
      <c r="M26" s="141"/>
      <c r="N26" s="141"/>
      <c r="O26" s="141"/>
      <c r="P26" s="141"/>
      <c r="Q26" s="141"/>
      <c r="R26" s="141"/>
      <c r="S26" s="141"/>
      <c r="T26" s="141"/>
      <c r="U26" s="141"/>
      <c r="V26" s="141"/>
      <c r="W26" s="141"/>
    </row>
    <row r="27" s="132" customFormat="1" ht="18" customHeight="1" spans="1:23">
      <c r="A27" s="142"/>
      <c r="B27" s="20" t="s">
        <v>213</v>
      </c>
      <c r="C27" s="20" t="s">
        <v>112</v>
      </c>
      <c r="D27" s="20" t="s">
        <v>111</v>
      </c>
      <c r="E27" s="20" t="s">
        <v>112</v>
      </c>
      <c r="F27" s="20" t="s">
        <v>214</v>
      </c>
      <c r="G27" s="20" t="s">
        <v>112</v>
      </c>
      <c r="H27" s="141"/>
      <c r="I27" s="141"/>
      <c r="J27" s="141"/>
      <c r="K27" s="141"/>
      <c r="L27" s="141"/>
      <c r="M27" s="141"/>
      <c r="N27" s="141"/>
      <c r="O27" s="141"/>
      <c r="P27" s="141"/>
      <c r="Q27" s="141"/>
      <c r="R27" s="141"/>
      <c r="S27" s="141"/>
      <c r="T27" s="141"/>
      <c r="U27" s="141"/>
      <c r="V27" s="141"/>
      <c r="W27" s="141"/>
    </row>
    <row r="28" s="132" customFormat="1" ht="18" customHeight="1" spans="1:23">
      <c r="A28" s="142"/>
      <c r="B28" s="20" t="s">
        <v>213</v>
      </c>
      <c r="C28" s="20" t="s">
        <v>112</v>
      </c>
      <c r="D28" s="20" t="s">
        <v>111</v>
      </c>
      <c r="E28" s="20" t="s">
        <v>112</v>
      </c>
      <c r="F28" s="20" t="s">
        <v>214</v>
      </c>
      <c r="G28" s="20" t="s">
        <v>112</v>
      </c>
      <c r="H28" s="141">
        <v>144563.16</v>
      </c>
      <c r="I28" s="141">
        <v>144563.16</v>
      </c>
      <c r="J28" s="141"/>
      <c r="K28" s="141"/>
      <c r="L28" s="141">
        <v>144563.16</v>
      </c>
      <c r="M28" s="141"/>
      <c r="N28" s="141"/>
      <c r="O28" s="141"/>
      <c r="P28" s="141"/>
      <c r="Q28" s="141"/>
      <c r="R28" s="141"/>
      <c r="S28" s="141"/>
      <c r="T28" s="141"/>
      <c r="U28" s="141"/>
      <c r="V28" s="141"/>
      <c r="W28" s="141"/>
    </row>
    <row r="29" s="132" customFormat="1" ht="18" customHeight="1" spans="1:23">
      <c r="A29" s="142"/>
      <c r="B29" s="20" t="s">
        <v>215</v>
      </c>
      <c r="C29" s="20" t="s">
        <v>166</v>
      </c>
      <c r="D29" s="20" t="s">
        <v>89</v>
      </c>
      <c r="E29" s="20" t="s">
        <v>90</v>
      </c>
      <c r="F29" s="20" t="s">
        <v>216</v>
      </c>
      <c r="G29" s="20" t="s">
        <v>166</v>
      </c>
      <c r="H29" s="141">
        <v>5000</v>
      </c>
      <c r="I29" s="141">
        <v>5000</v>
      </c>
      <c r="J29" s="141"/>
      <c r="K29" s="141"/>
      <c r="L29" s="141">
        <v>5000</v>
      </c>
      <c r="M29" s="141"/>
      <c r="N29" s="141"/>
      <c r="O29" s="141"/>
      <c r="P29" s="141"/>
      <c r="Q29" s="141"/>
      <c r="R29" s="141"/>
      <c r="S29" s="141"/>
      <c r="T29" s="141"/>
      <c r="U29" s="141"/>
      <c r="V29" s="141"/>
      <c r="W29" s="141"/>
    </row>
    <row r="30" s="132" customFormat="1" ht="18" customHeight="1" spans="1:23">
      <c r="A30" s="142"/>
      <c r="B30" s="20" t="s">
        <v>217</v>
      </c>
      <c r="C30" s="20" t="s">
        <v>218</v>
      </c>
      <c r="D30" s="20" t="s">
        <v>89</v>
      </c>
      <c r="E30" s="20" t="s">
        <v>90</v>
      </c>
      <c r="F30" s="20" t="s">
        <v>219</v>
      </c>
      <c r="G30" s="20" t="s">
        <v>220</v>
      </c>
      <c r="H30" s="141">
        <v>8000</v>
      </c>
      <c r="I30" s="141">
        <v>8000</v>
      </c>
      <c r="J30" s="141"/>
      <c r="K30" s="141"/>
      <c r="L30" s="141">
        <v>8000</v>
      </c>
      <c r="M30" s="141"/>
      <c r="N30" s="141"/>
      <c r="O30" s="141"/>
      <c r="P30" s="141"/>
      <c r="Q30" s="141"/>
      <c r="R30" s="141"/>
      <c r="S30" s="141"/>
      <c r="T30" s="141"/>
      <c r="U30" s="141"/>
      <c r="V30" s="141"/>
      <c r="W30" s="141"/>
    </row>
    <row r="31" s="132" customFormat="1" ht="18" customHeight="1" spans="1:23">
      <c r="A31" s="142"/>
      <c r="B31" s="20" t="s">
        <v>217</v>
      </c>
      <c r="C31" s="20" t="s">
        <v>218</v>
      </c>
      <c r="D31" s="20" t="s">
        <v>89</v>
      </c>
      <c r="E31" s="20" t="s">
        <v>90</v>
      </c>
      <c r="F31" s="20" t="s">
        <v>221</v>
      </c>
      <c r="G31" s="20" t="s">
        <v>222</v>
      </c>
      <c r="H31" s="141">
        <v>23100</v>
      </c>
      <c r="I31" s="141">
        <v>23100</v>
      </c>
      <c r="J31" s="141"/>
      <c r="K31" s="141"/>
      <c r="L31" s="141">
        <v>23100</v>
      </c>
      <c r="M31" s="141"/>
      <c r="N31" s="141"/>
      <c r="O31" s="141"/>
      <c r="P31" s="141"/>
      <c r="Q31" s="141"/>
      <c r="R31" s="141"/>
      <c r="S31" s="141"/>
      <c r="T31" s="141"/>
      <c r="U31" s="141"/>
      <c r="V31" s="141"/>
      <c r="W31" s="141"/>
    </row>
    <row r="32" s="132" customFormat="1" ht="18" customHeight="1" spans="1:23">
      <c r="A32" s="142"/>
      <c r="B32" s="20" t="s">
        <v>223</v>
      </c>
      <c r="C32" s="20" t="s">
        <v>224</v>
      </c>
      <c r="D32" s="20" t="s">
        <v>87</v>
      </c>
      <c r="E32" s="20" t="s">
        <v>88</v>
      </c>
      <c r="F32" s="20" t="s">
        <v>225</v>
      </c>
      <c r="G32" s="20" t="s">
        <v>226</v>
      </c>
      <c r="H32" s="141">
        <v>1000</v>
      </c>
      <c r="I32" s="141">
        <v>1000</v>
      </c>
      <c r="J32" s="141"/>
      <c r="K32" s="141"/>
      <c r="L32" s="141">
        <v>1000</v>
      </c>
      <c r="M32" s="141"/>
      <c r="N32" s="141"/>
      <c r="O32" s="141"/>
      <c r="P32" s="141"/>
      <c r="Q32" s="141"/>
      <c r="R32" s="141"/>
      <c r="S32" s="141"/>
      <c r="T32" s="141"/>
      <c r="U32" s="141"/>
      <c r="V32" s="141"/>
      <c r="W32" s="141"/>
    </row>
    <row r="33" s="132" customFormat="1" ht="18" customHeight="1" spans="1:23">
      <c r="A33" s="142"/>
      <c r="B33" s="20" t="s">
        <v>223</v>
      </c>
      <c r="C33" s="20" t="s">
        <v>224</v>
      </c>
      <c r="D33" s="20" t="s">
        <v>87</v>
      </c>
      <c r="E33" s="20" t="s">
        <v>88</v>
      </c>
      <c r="F33" s="20" t="s">
        <v>225</v>
      </c>
      <c r="G33" s="20" t="s">
        <v>226</v>
      </c>
      <c r="H33" s="141">
        <v>1800</v>
      </c>
      <c r="I33" s="141">
        <v>1800</v>
      </c>
      <c r="J33" s="141"/>
      <c r="K33" s="141"/>
      <c r="L33" s="141">
        <v>1800</v>
      </c>
      <c r="M33" s="141"/>
      <c r="N33" s="141"/>
      <c r="O33" s="141"/>
      <c r="P33" s="141"/>
      <c r="Q33" s="141"/>
      <c r="R33" s="141"/>
      <c r="S33" s="141"/>
      <c r="T33" s="141"/>
      <c r="U33" s="141"/>
      <c r="V33" s="141"/>
      <c r="W33" s="141"/>
    </row>
    <row r="34" s="132" customFormat="1" ht="18" customHeight="1" spans="1:23">
      <c r="A34" s="142"/>
      <c r="B34" s="20" t="s">
        <v>223</v>
      </c>
      <c r="C34" s="20" t="s">
        <v>224</v>
      </c>
      <c r="D34" s="20" t="s">
        <v>87</v>
      </c>
      <c r="E34" s="20" t="s">
        <v>88</v>
      </c>
      <c r="F34" s="20" t="s">
        <v>225</v>
      </c>
      <c r="G34" s="20" t="s">
        <v>226</v>
      </c>
      <c r="H34" s="141">
        <v>5400</v>
      </c>
      <c r="I34" s="141">
        <v>5400</v>
      </c>
      <c r="J34" s="141"/>
      <c r="K34" s="141"/>
      <c r="L34" s="141">
        <v>5400</v>
      </c>
      <c r="M34" s="141"/>
      <c r="N34" s="141"/>
      <c r="O34" s="141"/>
      <c r="P34" s="141"/>
      <c r="Q34" s="141"/>
      <c r="R34" s="141"/>
      <c r="S34" s="141"/>
      <c r="T34" s="141"/>
      <c r="U34" s="141"/>
      <c r="V34" s="141"/>
      <c r="W34" s="141"/>
    </row>
    <row r="35" s="132" customFormat="1" ht="18" customHeight="1" spans="1:23">
      <c r="A35" s="142"/>
      <c r="B35" s="20" t="s">
        <v>227</v>
      </c>
      <c r="C35" s="20" t="s">
        <v>228</v>
      </c>
      <c r="D35" s="20" t="s">
        <v>89</v>
      </c>
      <c r="E35" s="20" t="s">
        <v>90</v>
      </c>
      <c r="F35" s="20" t="s">
        <v>229</v>
      </c>
      <c r="G35" s="20" t="s">
        <v>230</v>
      </c>
      <c r="H35" s="141">
        <v>6080.58</v>
      </c>
      <c r="I35" s="141">
        <v>6080.58</v>
      </c>
      <c r="J35" s="141"/>
      <c r="K35" s="141"/>
      <c r="L35" s="141">
        <v>6080.58</v>
      </c>
      <c r="M35" s="141"/>
      <c r="N35" s="141"/>
      <c r="O35" s="141"/>
      <c r="P35" s="141"/>
      <c r="Q35" s="141"/>
      <c r="R35" s="141"/>
      <c r="S35" s="141"/>
      <c r="T35" s="141"/>
      <c r="U35" s="141"/>
      <c r="V35" s="141"/>
      <c r="W35" s="141"/>
    </row>
    <row r="36" s="132" customFormat="1" ht="18" customHeight="1" spans="1:23">
      <c r="A36" s="142"/>
      <c r="B36" s="20" t="s">
        <v>231</v>
      </c>
      <c r="C36" s="20" t="s">
        <v>232</v>
      </c>
      <c r="D36" s="20" t="s">
        <v>89</v>
      </c>
      <c r="E36" s="20" t="s">
        <v>90</v>
      </c>
      <c r="F36" s="20" t="s">
        <v>233</v>
      </c>
      <c r="G36" s="20" t="s">
        <v>232</v>
      </c>
      <c r="H36" s="141">
        <v>8107.44</v>
      </c>
      <c r="I36" s="141">
        <v>8107.44</v>
      </c>
      <c r="J36" s="141"/>
      <c r="K36" s="141"/>
      <c r="L36" s="141">
        <v>8107.44</v>
      </c>
      <c r="M36" s="141"/>
      <c r="N36" s="141"/>
      <c r="O36" s="141"/>
      <c r="P36" s="141"/>
      <c r="Q36" s="141"/>
      <c r="R36" s="141"/>
      <c r="S36" s="141"/>
      <c r="T36" s="141"/>
      <c r="U36" s="141"/>
      <c r="V36" s="141"/>
      <c r="W36" s="141"/>
    </row>
    <row r="37" s="132" customFormat="1" ht="18" customHeight="1" spans="1:23">
      <c r="A37" s="142"/>
      <c r="B37" s="20" t="s">
        <v>234</v>
      </c>
      <c r="C37" s="20" t="s">
        <v>235</v>
      </c>
      <c r="D37" s="20" t="s">
        <v>89</v>
      </c>
      <c r="E37" s="20" t="s">
        <v>90</v>
      </c>
      <c r="F37" s="20" t="s">
        <v>236</v>
      </c>
      <c r="G37" s="20" t="s">
        <v>235</v>
      </c>
      <c r="H37" s="141">
        <v>180</v>
      </c>
      <c r="I37" s="141">
        <v>180</v>
      </c>
      <c r="J37" s="141"/>
      <c r="K37" s="141"/>
      <c r="L37" s="141">
        <v>180</v>
      </c>
      <c r="M37" s="141"/>
      <c r="N37" s="141"/>
      <c r="O37" s="141"/>
      <c r="P37" s="141"/>
      <c r="Q37" s="141"/>
      <c r="R37" s="141"/>
      <c r="S37" s="141"/>
      <c r="T37" s="141"/>
      <c r="U37" s="141"/>
      <c r="V37" s="141"/>
      <c r="W37" s="141"/>
    </row>
    <row r="38" s="132" customFormat="1" ht="18" customHeight="1" spans="1:23">
      <c r="A38" s="142"/>
      <c r="B38" s="20" t="s">
        <v>237</v>
      </c>
      <c r="C38" s="20" t="s">
        <v>238</v>
      </c>
      <c r="D38" s="20" t="s">
        <v>89</v>
      </c>
      <c r="E38" s="20" t="s">
        <v>90</v>
      </c>
      <c r="F38" s="20" t="s">
        <v>239</v>
      </c>
      <c r="G38" s="20" t="s">
        <v>238</v>
      </c>
      <c r="H38" s="141">
        <v>30000</v>
      </c>
      <c r="I38" s="141">
        <v>30000</v>
      </c>
      <c r="J38" s="141"/>
      <c r="K38" s="141"/>
      <c r="L38" s="141">
        <v>30000</v>
      </c>
      <c r="M38" s="141"/>
      <c r="N38" s="141"/>
      <c r="O38" s="141"/>
      <c r="P38" s="141"/>
      <c r="Q38" s="141"/>
      <c r="R38" s="141"/>
      <c r="S38" s="141"/>
      <c r="T38" s="141"/>
      <c r="U38" s="141"/>
      <c r="V38" s="141"/>
      <c r="W38" s="141"/>
    </row>
    <row r="39" s="132" customFormat="1" ht="31" customHeight="1" spans="1:23">
      <c r="A39" s="142"/>
      <c r="B39" s="20" t="s">
        <v>240</v>
      </c>
      <c r="C39" s="20" t="s">
        <v>241</v>
      </c>
      <c r="D39" s="20" t="s">
        <v>89</v>
      </c>
      <c r="E39" s="20" t="s">
        <v>90</v>
      </c>
      <c r="F39" s="20" t="s">
        <v>242</v>
      </c>
      <c r="G39" s="20" t="s">
        <v>243</v>
      </c>
      <c r="H39" s="141">
        <v>88800</v>
      </c>
      <c r="I39" s="141">
        <v>88800</v>
      </c>
      <c r="J39" s="141"/>
      <c r="K39" s="141"/>
      <c r="L39" s="141">
        <v>88800</v>
      </c>
      <c r="M39" s="141"/>
      <c r="N39" s="141"/>
      <c r="O39" s="141"/>
      <c r="P39" s="141"/>
      <c r="Q39" s="141"/>
      <c r="R39" s="141"/>
      <c r="S39" s="141"/>
      <c r="T39" s="141"/>
      <c r="U39" s="141"/>
      <c r="V39" s="141"/>
      <c r="W39" s="141"/>
    </row>
    <row r="40" s="132" customFormat="1" ht="21" customHeight="1" spans="1:23">
      <c r="A40" s="142"/>
      <c r="B40" s="20" t="s">
        <v>244</v>
      </c>
      <c r="C40" s="20" t="s">
        <v>245</v>
      </c>
      <c r="D40" s="20" t="s">
        <v>87</v>
      </c>
      <c r="E40" s="20" t="s">
        <v>88</v>
      </c>
      <c r="F40" s="20" t="s">
        <v>246</v>
      </c>
      <c r="G40" s="20" t="s">
        <v>247</v>
      </c>
      <c r="H40" s="141">
        <v>135486</v>
      </c>
      <c r="I40" s="141">
        <v>135486</v>
      </c>
      <c r="J40" s="141"/>
      <c r="K40" s="141"/>
      <c r="L40" s="141">
        <v>135486</v>
      </c>
      <c r="M40" s="141"/>
      <c r="N40" s="141"/>
      <c r="O40" s="141"/>
      <c r="P40" s="141"/>
      <c r="Q40" s="141"/>
      <c r="R40" s="141"/>
      <c r="S40" s="141"/>
      <c r="T40" s="141"/>
      <c r="U40" s="141"/>
      <c r="V40" s="141"/>
      <c r="W40" s="141"/>
    </row>
    <row r="41" s="132" customFormat="1" ht="21" customHeight="1" spans="1:23">
      <c r="A41" s="142"/>
      <c r="B41" s="20" t="s">
        <v>244</v>
      </c>
      <c r="C41" s="20" t="s">
        <v>245</v>
      </c>
      <c r="D41" s="20" t="s">
        <v>87</v>
      </c>
      <c r="E41" s="20" t="s">
        <v>88</v>
      </c>
      <c r="F41" s="20" t="s">
        <v>248</v>
      </c>
      <c r="G41" s="20" t="s">
        <v>249</v>
      </c>
      <c r="H41" s="141">
        <v>195644.4</v>
      </c>
      <c r="I41" s="141">
        <v>195644.4</v>
      </c>
      <c r="J41" s="141"/>
      <c r="K41" s="141"/>
      <c r="L41" s="141">
        <v>195644.4</v>
      </c>
      <c r="M41" s="141"/>
      <c r="N41" s="141"/>
      <c r="O41" s="141"/>
      <c r="P41" s="141"/>
      <c r="Q41" s="141"/>
      <c r="R41" s="141"/>
      <c r="S41" s="141"/>
      <c r="T41" s="141"/>
      <c r="U41" s="141"/>
      <c r="V41" s="141"/>
      <c r="W41" s="141"/>
    </row>
    <row r="42" s="132" customFormat="1" ht="21" customHeight="1" spans="1:23">
      <c r="A42" s="142"/>
      <c r="B42" s="20" t="s">
        <v>250</v>
      </c>
      <c r="C42" s="20" t="s">
        <v>251</v>
      </c>
      <c r="D42" s="20" t="s">
        <v>101</v>
      </c>
      <c r="E42" s="20" t="s">
        <v>102</v>
      </c>
      <c r="F42" s="20" t="s">
        <v>252</v>
      </c>
      <c r="G42" s="20" t="s">
        <v>253</v>
      </c>
      <c r="H42" s="141"/>
      <c r="I42" s="141"/>
      <c r="J42" s="141"/>
      <c r="K42" s="141"/>
      <c r="L42" s="141"/>
      <c r="M42" s="141"/>
      <c r="N42" s="141"/>
      <c r="O42" s="141"/>
      <c r="P42" s="141"/>
      <c r="Q42" s="141"/>
      <c r="R42" s="141"/>
      <c r="S42" s="141"/>
      <c r="T42" s="141"/>
      <c r="U42" s="141"/>
      <c r="V42" s="141"/>
      <c r="W42" s="141"/>
    </row>
    <row r="43" s="132" customFormat="1" ht="21" customHeight="1" spans="1:23">
      <c r="A43" s="142"/>
      <c r="B43" s="20" t="s">
        <v>250</v>
      </c>
      <c r="C43" s="20" t="s">
        <v>251</v>
      </c>
      <c r="D43" s="20" t="s">
        <v>99</v>
      </c>
      <c r="E43" s="20" t="s">
        <v>100</v>
      </c>
      <c r="F43" s="20" t="s">
        <v>252</v>
      </c>
      <c r="G43" s="20" t="s">
        <v>253</v>
      </c>
      <c r="H43" s="141">
        <v>18000</v>
      </c>
      <c r="I43" s="141">
        <v>18000</v>
      </c>
      <c r="J43" s="141"/>
      <c r="K43" s="141"/>
      <c r="L43" s="141">
        <v>18000</v>
      </c>
      <c r="M43" s="141"/>
      <c r="N43" s="141"/>
      <c r="O43" s="141"/>
      <c r="P43" s="141"/>
      <c r="Q43" s="141"/>
      <c r="R43" s="141"/>
      <c r="S43" s="141"/>
      <c r="T43" s="141"/>
      <c r="U43" s="141"/>
      <c r="V43" s="141"/>
      <c r="W43" s="141"/>
    </row>
    <row r="44" s="132" customFormat="1" ht="21" customHeight="1" spans="1:23">
      <c r="A44" s="22" t="s">
        <v>55</v>
      </c>
      <c r="B44" s="22"/>
      <c r="C44" s="22"/>
      <c r="D44" s="22"/>
      <c r="E44" s="22"/>
      <c r="F44" s="22"/>
      <c r="G44" s="22"/>
      <c r="H44" s="141">
        <v>2115776.84</v>
      </c>
      <c r="I44" s="141">
        <v>2115776.84</v>
      </c>
      <c r="J44" s="141"/>
      <c r="K44" s="141"/>
      <c r="L44" s="141">
        <v>2115776.84</v>
      </c>
      <c r="M44" s="141"/>
      <c r="N44" s="141"/>
      <c r="O44" s="141"/>
      <c r="P44" s="141"/>
      <c r="Q44" s="141"/>
      <c r="R44" s="141"/>
      <c r="S44" s="141"/>
      <c r="T44" s="141"/>
      <c r="U44" s="141"/>
      <c r="V44" s="141"/>
      <c r="W44" s="141"/>
    </row>
  </sheetData>
  <mergeCells count="32">
    <mergeCell ref="V1:W1"/>
    <mergeCell ref="A2:W2"/>
    <mergeCell ref="A3:G3"/>
    <mergeCell ref="V3:W3"/>
    <mergeCell ref="H4:W4"/>
    <mergeCell ref="I5:M5"/>
    <mergeCell ref="N5:P5"/>
    <mergeCell ref="R5:W5"/>
    <mergeCell ref="A44:G44"/>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57638888888889" right="0.357638888888889" top="0.409027777777778" bottom="0.2125" header="0.5" footer="0.5"/>
  <pageSetup paperSize="9" scale="6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31"/>
  <sheetViews>
    <sheetView showZeros="0" tabSelected="1" topLeftCell="B19" workbookViewId="0">
      <selection activeCell="C29" sqref="C29"/>
    </sheetView>
  </sheetViews>
  <sheetFormatPr defaultColWidth="9.14583333333333" defaultRowHeight="14.25" customHeight="1"/>
  <cols>
    <col min="1" max="1" width="10.1458333333333" customWidth="1"/>
    <col min="2" max="2" width="20.71875" customWidth="1"/>
    <col min="3" max="3" width="20.1458333333333" customWidth="1"/>
    <col min="4" max="4" width="20" customWidth="1"/>
    <col min="5" max="5" width="8.57291666666667" customWidth="1"/>
    <col min="6" max="6" width="17.71875" customWidth="1"/>
    <col min="7" max="7" width="9.84375" customWidth="1"/>
    <col min="8" max="8" width="12.28125" customWidth="1"/>
    <col min="9" max="11" width="11.1458333333333" customWidth="1"/>
    <col min="12" max="12" width="6" customWidth="1"/>
    <col min="13" max="13" width="6.14583333333333" customWidth="1"/>
    <col min="14" max="14" width="6.85416666666667" customWidth="1"/>
    <col min="15" max="16" width="6.71875" customWidth="1"/>
    <col min="17" max="17" width="6.14583333333333" customWidth="1"/>
    <col min="18" max="18" width="13" customWidth="1"/>
    <col min="19" max="19" width="5.85416666666667" customWidth="1"/>
    <col min="20" max="20" width="9.28125" customWidth="1"/>
    <col min="21" max="21" width="7.14583333333333" customWidth="1"/>
    <col min="22" max="22" width="5.85416666666667" customWidth="1"/>
    <col min="23" max="23" width="13.1458333333333" customWidth="1"/>
  </cols>
  <sheetData>
    <row r="1" ht="13.5" customHeight="1" spans="2:23">
      <c r="B1" s="125"/>
      <c r="E1" s="1"/>
      <c r="F1" s="1"/>
      <c r="G1" s="1"/>
      <c r="H1" s="1"/>
      <c r="I1" s="2"/>
      <c r="J1" s="2"/>
      <c r="K1" s="2"/>
      <c r="L1" s="2"/>
      <c r="M1" s="2"/>
      <c r="N1" s="2"/>
      <c r="O1" s="2"/>
      <c r="P1" s="2"/>
      <c r="Q1" s="2"/>
      <c r="U1" s="125"/>
      <c r="W1" s="32" t="s">
        <v>254</v>
      </c>
    </row>
    <row r="2" ht="41.25" customHeight="1" spans="1:23">
      <c r="A2" s="4" t="str">
        <f>"2025"&amp;"年部门项目支出预算表"</f>
        <v>2025年部门项目支出预算表</v>
      </c>
      <c r="B2" s="5"/>
      <c r="C2" s="5"/>
      <c r="D2" s="5"/>
      <c r="E2" s="5"/>
      <c r="F2" s="5"/>
      <c r="G2" s="5"/>
      <c r="H2" s="5"/>
      <c r="I2" s="5"/>
      <c r="J2" s="5"/>
      <c r="K2" s="5"/>
      <c r="L2" s="5"/>
      <c r="M2" s="5"/>
      <c r="N2" s="5"/>
      <c r="O2" s="5"/>
      <c r="P2" s="5"/>
      <c r="Q2" s="5"/>
      <c r="R2" s="5"/>
      <c r="S2" s="5"/>
      <c r="T2" s="5"/>
      <c r="U2" s="5"/>
      <c r="V2" s="5"/>
      <c r="W2" s="5"/>
    </row>
    <row r="3" ht="18.75" customHeight="1" spans="1:23">
      <c r="A3" s="6" t="str">
        <f>"单位名称："&amp;"临沧市老干部活动中心"</f>
        <v>单位名称：临沧市老干部活动中心</v>
      </c>
      <c r="B3" s="7"/>
      <c r="C3" s="7"/>
      <c r="D3" s="7"/>
      <c r="E3" s="7"/>
      <c r="F3" s="7"/>
      <c r="G3" s="7"/>
      <c r="H3" s="7"/>
      <c r="I3" s="8"/>
      <c r="J3" s="8"/>
      <c r="K3" s="8"/>
      <c r="L3" s="8"/>
      <c r="M3" s="8"/>
      <c r="N3" s="8"/>
      <c r="O3" s="8"/>
      <c r="P3" s="8"/>
      <c r="Q3" s="8"/>
      <c r="U3" s="125"/>
      <c r="W3" s="32" t="s">
        <v>161</v>
      </c>
    </row>
    <row r="4" ht="18.75" customHeight="1" spans="1:23">
      <c r="A4" s="9" t="s">
        <v>255</v>
      </c>
      <c r="B4" s="10" t="s">
        <v>175</v>
      </c>
      <c r="C4" s="9" t="s">
        <v>176</v>
      </c>
      <c r="D4" s="9" t="s">
        <v>256</v>
      </c>
      <c r="E4" s="10" t="s">
        <v>177</v>
      </c>
      <c r="F4" s="10" t="s">
        <v>178</v>
      </c>
      <c r="G4" s="10" t="s">
        <v>257</v>
      </c>
      <c r="H4" s="10" t="s">
        <v>258</v>
      </c>
      <c r="I4" s="26" t="s">
        <v>55</v>
      </c>
      <c r="J4" s="11" t="s">
        <v>259</v>
      </c>
      <c r="K4" s="12"/>
      <c r="L4" s="12"/>
      <c r="M4" s="13"/>
      <c r="N4" s="11" t="s">
        <v>183</v>
      </c>
      <c r="O4" s="12"/>
      <c r="P4" s="13"/>
      <c r="Q4" s="10" t="s">
        <v>61</v>
      </c>
      <c r="R4" s="11" t="s">
        <v>77</v>
      </c>
      <c r="S4" s="12"/>
      <c r="T4" s="12"/>
      <c r="U4" s="12"/>
      <c r="V4" s="12"/>
      <c r="W4" s="13"/>
    </row>
    <row r="5" ht="18.75" customHeight="1" spans="1:23">
      <c r="A5" s="14"/>
      <c r="B5" s="27"/>
      <c r="C5" s="14"/>
      <c r="D5" s="14"/>
      <c r="E5" s="15"/>
      <c r="F5" s="15"/>
      <c r="G5" s="15"/>
      <c r="H5" s="15"/>
      <c r="I5" s="27"/>
      <c r="J5" s="128" t="s">
        <v>58</v>
      </c>
      <c r="K5" s="129"/>
      <c r="L5" s="10" t="s">
        <v>59</v>
      </c>
      <c r="M5" s="10" t="s">
        <v>60</v>
      </c>
      <c r="N5" s="10" t="s">
        <v>58</v>
      </c>
      <c r="O5" s="10" t="s">
        <v>59</v>
      </c>
      <c r="P5" s="10" t="s">
        <v>60</v>
      </c>
      <c r="Q5" s="15"/>
      <c r="R5" s="10" t="s">
        <v>57</v>
      </c>
      <c r="S5" s="9" t="s">
        <v>64</v>
      </c>
      <c r="T5" s="9" t="s">
        <v>190</v>
      </c>
      <c r="U5" s="9" t="s">
        <v>66</v>
      </c>
      <c r="V5" s="9" t="s">
        <v>67</v>
      </c>
      <c r="W5" s="9" t="s">
        <v>68</v>
      </c>
    </row>
    <row r="6" ht="18.75" customHeight="1" spans="1:23">
      <c r="A6" s="27"/>
      <c r="B6" s="27"/>
      <c r="C6" s="27"/>
      <c r="D6" s="27"/>
      <c r="E6" s="27"/>
      <c r="F6" s="27"/>
      <c r="G6" s="27"/>
      <c r="H6" s="27"/>
      <c r="I6" s="27"/>
      <c r="J6" s="130" t="s">
        <v>57</v>
      </c>
      <c r="K6" s="117"/>
      <c r="L6" s="27"/>
      <c r="M6" s="27"/>
      <c r="N6" s="27"/>
      <c r="O6" s="27"/>
      <c r="P6" s="27"/>
      <c r="Q6" s="27"/>
      <c r="R6" s="27"/>
      <c r="S6" s="131"/>
      <c r="T6" s="131"/>
      <c r="U6" s="131"/>
      <c r="V6" s="131"/>
      <c r="W6" s="131"/>
    </row>
    <row r="7" ht="39" customHeight="1" spans="1:23">
      <c r="A7" s="16"/>
      <c r="B7" s="28"/>
      <c r="C7" s="16"/>
      <c r="D7" s="16"/>
      <c r="E7" s="17"/>
      <c r="F7" s="17"/>
      <c r="G7" s="17"/>
      <c r="H7" s="17"/>
      <c r="I7" s="28"/>
      <c r="J7" s="40" t="s">
        <v>57</v>
      </c>
      <c r="K7" s="40" t="s">
        <v>260</v>
      </c>
      <c r="L7" s="17"/>
      <c r="M7" s="17"/>
      <c r="N7" s="17"/>
      <c r="O7" s="17"/>
      <c r="P7" s="17"/>
      <c r="Q7" s="17"/>
      <c r="R7" s="17"/>
      <c r="S7" s="17"/>
      <c r="T7" s="17"/>
      <c r="U7" s="28"/>
      <c r="V7" s="17"/>
      <c r="W7" s="17"/>
    </row>
    <row r="8" ht="24" customHeight="1" spans="1:23">
      <c r="A8" s="126">
        <v>1</v>
      </c>
      <c r="B8" s="126">
        <v>2</v>
      </c>
      <c r="C8" s="126">
        <v>3</v>
      </c>
      <c r="D8" s="126">
        <v>4</v>
      </c>
      <c r="E8" s="126">
        <v>5</v>
      </c>
      <c r="F8" s="126">
        <v>6</v>
      </c>
      <c r="G8" s="126">
        <v>7</v>
      </c>
      <c r="H8" s="126">
        <v>8</v>
      </c>
      <c r="I8" s="126">
        <v>9</v>
      </c>
      <c r="J8" s="126">
        <v>10</v>
      </c>
      <c r="K8" s="126">
        <v>11</v>
      </c>
      <c r="L8" s="126">
        <v>12</v>
      </c>
      <c r="M8" s="126">
        <v>13</v>
      </c>
      <c r="N8" s="126">
        <v>14</v>
      </c>
      <c r="O8" s="126">
        <v>15</v>
      </c>
      <c r="P8" s="126">
        <v>16</v>
      </c>
      <c r="Q8" s="126">
        <v>17</v>
      </c>
      <c r="R8" s="126">
        <v>18</v>
      </c>
      <c r="S8" s="126">
        <v>19</v>
      </c>
      <c r="T8" s="126">
        <v>20</v>
      </c>
      <c r="U8" s="126">
        <v>21</v>
      </c>
      <c r="V8" s="126">
        <v>22</v>
      </c>
      <c r="W8" s="126">
        <v>23</v>
      </c>
    </row>
    <row r="9" ht="24" customHeight="1" spans="1:23">
      <c r="A9" s="20"/>
      <c r="B9" s="20"/>
      <c r="C9" s="20" t="s">
        <v>261</v>
      </c>
      <c r="D9" s="20"/>
      <c r="E9" s="20"/>
      <c r="F9" s="20"/>
      <c r="G9" s="20"/>
      <c r="H9" s="20"/>
      <c r="I9" s="23">
        <v>60000</v>
      </c>
      <c r="J9" s="23">
        <v>60000</v>
      </c>
      <c r="K9" s="23">
        <v>60000</v>
      </c>
      <c r="L9" s="23"/>
      <c r="M9" s="23"/>
      <c r="N9" s="23"/>
      <c r="O9" s="23"/>
      <c r="P9" s="23"/>
      <c r="Q9" s="23"/>
      <c r="R9" s="23"/>
      <c r="S9" s="23"/>
      <c r="T9" s="23"/>
      <c r="U9" s="23"/>
      <c r="V9" s="23"/>
      <c r="W9" s="23"/>
    </row>
    <row r="10" ht="24" customHeight="1" spans="1:23">
      <c r="A10" s="29" t="s">
        <v>262</v>
      </c>
      <c r="B10" s="29" t="s">
        <v>263</v>
      </c>
      <c r="C10" s="29" t="s">
        <v>261</v>
      </c>
      <c r="D10" s="29" t="s">
        <v>70</v>
      </c>
      <c r="E10" s="29" t="s">
        <v>89</v>
      </c>
      <c r="F10" s="29" t="s">
        <v>90</v>
      </c>
      <c r="G10" s="29" t="s">
        <v>264</v>
      </c>
      <c r="H10" s="29" t="s">
        <v>265</v>
      </c>
      <c r="I10" s="23">
        <v>60000</v>
      </c>
      <c r="J10" s="23">
        <v>60000</v>
      </c>
      <c r="K10" s="23">
        <v>60000</v>
      </c>
      <c r="L10" s="23"/>
      <c r="M10" s="23"/>
      <c r="N10" s="23"/>
      <c r="O10" s="23"/>
      <c r="P10" s="23"/>
      <c r="Q10" s="23"/>
      <c r="R10" s="23"/>
      <c r="S10" s="23"/>
      <c r="T10" s="23"/>
      <c r="U10" s="23"/>
      <c r="V10" s="23"/>
      <c r="W10" s="23"/>
    </row>
    <row r="11" ht="33" customHeight="1" spans="1:23">
      <c r="A11" s="24"/>
      <c r="B11" s="24"/>
      <c r="C11" s="20" t="s">
        <v>266</v>
      </c>
      <c r="D11" s="24"/>
      <c r="E11" s="24"/>
      <c r="F11" s="24"/>
      <c r="G11" s="24"/>
      <c r="H11" s="24"/>
      <c r="I11" s="23">
        <v>100000</v>
      </c>
      <c r="J11" s="23">
        <v>100000</v>
      </c>
      <c r="K11" s="23">
        <v>100000</v>
      </c>
      <c r="L11" s="23"/>
      <c r="M11" s="23"/>
      <c r="N11" s="23"/>
      <c r="O11" s="23"/>
      <c r="P11" s="23"/>
      <c r="Q11" s="23"/>
      <c r="R11" s="23"/>
      <c r="S11" s="23"/>
      <c r="T11" s="23"/>
      <c r="U11" s="23"/>
      <c r="V11" s="23"/>
      <c r="W11" s="23"/>
    </row>
    <row r="12" ht="33" customHeight="1" spans="1:23">
      <c r="A12" s="29" t="s">
        <v>262</v>
      </c>
      <c r="B12" s="29" t="s">
        <v>267</v>
      </c>
      <c r="C12" s="29" t="s">
        <v>266</v>
      </c>
      <c r="D12" s="29" t="s">
        <v>70</v>
      </c>
      <c r="E12" s="29" t="s">
        <v>89</v>
      </c>
      <c r="F12" s="29" t="s">
        <v>90</v>
      </c>
      <c r="G12" s="29" t="s">
        <v>225</v>
      </c>
      <c r="H12" s="29" t="s">
        <v>226</v>
      </c>
      <c r="I12" s="23">
        <v>37000</v>
      </c>
      <c r="J12" s="23">
        <v>37000</v>
      </c>
      <c r="K12" s="23">
        <v>37000</v>
      </c>
      <c r="L12" s="23"/>
      <c r="M12" s="23"/>
      <c r="N12" s="23"/>
      <c r="O12" s="23"/>
      <c r="P12" s="23"/>
      <c r="Q12" s="23"/>
      <c r="R12" s="23"/>
      <c r="S12" s="23"/>
      <c r="T12" s="23"/>
      <c r="U12" s="23"/>
      <c r="V12" s="23"/>
      <c r="W12" s="23"/>
    </row>
    <row r="13" ht="33" customHeight="1" spans="1:23">
      <c r="A13" s="29" t="s">
        <v>262</v>
      </c>
      <c r="B13" s="29" t="s">
        <v>267</v>
      </c>
      <c r="C13" s="29" t="s">
        <v>266</v>
      </c>
      <c r="D13" s="29" t="s">
        <v>70</v>
      </c>
      <c r="E13" s="29" t="s">
        <v>89</v>
      </c>
      <c r="F13" s="29" t="s">
        <v>90</v>
      </c>
      <c r="G13" s="29" t="s">
        <v>268</v>
      </c>
      <c r="H13" s="29" t="s">
        <v>269</v>
      </c>
      <c r="I13" s="23">
        <v>15000</v>
      </c>
      <c r="J13" s="23">
        <v>15000</v>
      </c>
      <c r="K13" s="23">
        <v>15000</v>
      </c>
      <c r="L13" s="23"/>
      <c r="M13" s="23"/>
      <c r="N13" s="23"/>
      <c r="O13" s="23"/>
      <c r="P13" s="23"/>
      <c r="Q13" s="23"/>
      <c r="R13" s="23"/>
      <c r="S13" s="23"/>
      <c r="T13" s="23"/>
      <c r="U13" s="23"/>
      <c r="V13" s="23"/>
      <c r="W13" s="23"/>
    </row>
    <row r="14" ht="33" customHeight="1" spans="1:23">
      <c r="A14" s="29" t="s">
        <v>262</v>
      </c>
      <c r="B14" s="29" t="s">
        <v>267</v>
      </c>
      <c r="C14" s="29" t="s">
        <v>266</v>
      </c>
      <c r="D14" s="29" t="s">
        <v>70</v>
      </c>
      <c r="E14" s="29" t="s">
        <v>89</v>
      </c>
      <c r="F14" s="29" t="s">
        <v>90</v>
      </c>
      <c r="G14" s="29" t="s">
        <v>219</v>
      </c>
      <c r="H14" s="29" t="s">
        <v>220</v>
      </c>
      <c r="I14" s="23">
        <v>12000</v>
      </c>
      <c r="J14" s="23">
        <v>12000</v>
      </c>
      <c r="K14" s="23">
        <v>12000</v>
      </c>
      <c r="L14" s="23"/>
      <c r="M14" s="23"/>
      <c r="N14" s="23"/>
      <c r="O14" s="23"/>
      <c r="P14" s="23"/>
      <c r="Q14" s="23"/>
      <c r="R14" s="23"/>
      <c r="S14" s="23"/>
      <c r="T14" s="23"/>
      <c r="U14" s="23"/>
      <c r="V14" s="23"/>
      <c r="W14" s="23"/>
    </row>
    <row r="15" ht="33" customHeight="1" spans="1:23">
      <c r="A15" s="29" t="s">
        <v>262</v>
      </c>
      <c r="B15" s="29" t="s">
        <v>267</v>
      </c>
      <c r="C15" s="29" t="s">
        <v>266</v>
      </c>
      <c r="D15" s="29" t="s">
        <v>70</v>
      </c>
      <c r="E15" s="29" t="s">
        <v>89</v>
      </c>
      <c r="F15" s="29" t="s">
        <v>90</v>
      </c>
      <c r="G15" s="29" t="s">
        <v>270</v>
      </c>
      <c r="H15" s="29" t="s">
        <v>271</v>
      </c>
      <c r="I15" s="23">
        <v>5000</v>
      </c>
      <c r="J15" s="23">
        <v>5000</v>
      </c>
      <c r="K15" s="23">
        <v>5000</v>
      </c>
      <c r="L15" s="23"/>
      <c r="M15" s="23"/>
      <c r="N15" s="23"/>
      <c r="O15" s="23"/>
      <c r="P15" s="23"/>
      <c r="Q15" s="23"/>
      <c r="R15" s="23"/>
      <c r="S15" s="23"/>
      <c r="T15" s="23"/>
      <c r="U15" s="23"/>
      <c r="V15" s="23"/>
      <c r="W15" s="23"/>
    </row>
    <row r="16" ht="33" customHeight="1" spans="1:23">
      <c r="A16" s="29" t="s">
        <v>262</v>
      </c>
      <c r="B16" s="29" t="s">
        <v>267</v>
      </c>
      <c r="C16" s="29" t="s">
        <v>266</v>
      </c>
      <c r="D16" s="29" t="s">
        <v>70</v>
      </c>
      <c r="E16" s="29" t="s">
        <v>89</v>
      </c>
      <c r="F16" s="29" t="s">
        <v>90</v>
      </c>
      <c r="G16" s="29" t="s">
        <v>242</v>
      </c>
      <c r="H16" s="29" t="s">
        <v>243</v>
      </c>
      <c r="I16" s="23">
        <v>6000</v>
      </c>
      <c r="J16" s="23">
        <v>6000</v>
      </c>
      <c r="K16" s="23">
        <v>6000</v>
      </c>
      <c r="L16" s="23"/>
      <c r="M16" s="23"/>
      <c r="N16" s="23"/>
      <c r="O16" s="23"/>
      <c r="P16" s="23"/>
      <c r="Q16" s="23"/>
      <c r="R16" s="23"/>
      <c r="S16" s="23"/>
      <c r="T16" s="23"/>
      <c r="U16" s="23"/>
      <c r="V16" s="23"/>
      <c r="W16" s="23"/>
    </row>
    <row r="17" ht="33" customHeight="1" spans="1:23">
      <c r="A17" s="29" t="s">
        <v>262</v>
      </c>
      <c r="B17" s="29" t="s">
        <v>267</v>
      </c>
      <c r="C17" s="29" t="s">
        <v>266</v>
      </c>
      <c r="D17" s="29" t="s">
        <v>70</v>
      </c>
      <c r="E17" s="29" t="s">
        <v>89</v>
      </c>
      <c r="F17" s="29" t="s">
        <v>90</v>
      </c>
      <c r="G17" s="29" t="s">
        <v>272</v>
      </c>
      <c r="H17" s="29" t="s">
        <v>273</v>
      </c>
      <c r="I17" s="23">
        <v>25000</v>
      </c>
      <c r="J17" s="23">
        <v>25000</v>
      </c>
      <c r="K17" s="23">
        <v>25000</v>
      </c>
      <c r="L17" s="23"/>
      <c r="M17" s="23"/>
      <c r="N17" s="23"/>
      <c r="O17" s="23"/>
      <c r="P17" s="23"/>
      <c r="Q17" s="23"/>
      <c r="R17" s="23"/>
      <c r="S17" s="23"/>
      <c r="T17" s="23"/>
      <c r="U17" s="23"/>
      <c r="V17" s="23"/>
      <c r="W17" s="23"/>
    </row>
    <row r="18" ht="24" customHeight="1" spans="1:23">
      <c r="A18" s="24"/>
      <c r="B18" s="24"/>
      <c r="C18" s="20" t="s">
        <v>274</v>
      </c>
      <c r="D18" s="24"/>
      <c r="E18" s="24"/>
      <c r="F18" s="24"/>
      <c r="G18" s="24"/>
      <c r="H18" s="24"/>
      <c r="I18" s="23">
        <v>90000</v>
      </c>
      <c r="J18" s="23">
        <v>90000</v>
      </c>
      <c r="K18" s="23">
        <v>90000</v>
      </c>
      <c r="L18" s="23"/>
      <c r="M18" s="23"/>
      <c r="N18" s="23"/>
      <c r="O18" s="23"/>
      <c r="P18" s="23"/>
      <c r="Q18" s="23"/>
      <c r="R18" s="23"/>
      <c r="S18" s="23"/>
      <c r="T18" s="23"/>
      <c r="U18" s="23"/>
      <c r="V18" s="23"/>
      <c r="W18" s="23"/>
    </row>
    <row r="19" ht="24" customHeight="1" spans="1:23">
      <c r="A19" s="29" t="s">
        <v>262</v>
      </c>
      <c r="B19" s="29" t="s">
        <v>275</v>
      </c>
      <c r="C19" s="29" t="s">
        <v>274</v>
      </c>
      <c r="D19" s="29" t="s">
        <v>70</v>
      </c>
      <c r="E19" s="29" t="s">
        <v>89</v>
      </c>
      <c r="F19" s="29" t="s">
        <v>90</v>
      </c>
      <c r="G19" s="29" t="s">
        <v>276</v>
      </c>
      <c r="H19" s="29" t="s">
        <v>277</v>
      </c>
      <c r="I19" s="23">
        <v>40000</v>
      </c>
      <c r="J19" s="23">
        <v>40000</v>
      </c>
      <c r="K19" s="23">
        <v>40000</v>
      </c>
      <c r="L19" s="23"/>
      <c r="M19" s="23"/>
      <c r="N19" s="23"/>
      <c r="O19" s="23"/>
      <c r="P19" s="23"/>
      <c r="Q19" s="23"/>
      <c r="R19" s="23"/>
      <c r="S19" s="23"/>
      <c r="T19" s="23"/>
      <c r="U19" s="23"/>
      <c r="V19" s="23"/>
      <c r="W19" s="23"/>
    </row>
    <row r="20" ht="24" customHeight="1" spans="1:23">
      <c r="A20" s="29" t="s">
        <v>262</v>
      </c>
      <c r="B20" s="29" t="s">
        <v>275</v>
      </c>
      <c r="C20" s="29" t="s">
        <v>274</v>
      </c>
      <c r="D20" s="29" t="s">
        <v>70</v>
      </c>
      <c r="E20" s="29" t="s">
        <v>89</v>
      </c>
      <c r="F20" s="29" t="s">
        <v>90</v>
      </c>
      <c r="G20" s="29" t="s">
        <v>264</v>
      </c>
      <c r="H20" s="29" t="s">
        <v>265</v>
      </c>
      <c r="I20" s="23">
        <v>50000</v>
      </c>
      <c r="J20" s="23">
        <v>50000</v>
      </c>
      <c r="K20" s="23">
        <v>50000</v>
      </c>
      <c r="L20" s="23"/>
      <c r="M20" s="23"/>
      <c r="N20" s="23"/>
      <c r="O20" s="23"/>
      <c r="P20" s="23"/>
      <c r="Q20" s="23"/>
      <c r="R20" s="23"/>
      <c r="S20" s="23"/>
      <c r="T20" s="23"/>
      <c r="U20" s="23"/>
      <c r="V20" s="23"/>
      <c r="W20" s="23"/>
    </row>
    <row r="21" ht="40" customHeight="1" spans="1:23">
      <c r="A21" s="24"/>
      <c r="B21" s="24"/>
      <c r="C21" s="20" t="s">
        <v>278</v>
      </c>
      <c r="D21" s="24"/>
      <c r="E21" s="24"/>
      <c r="F21" s="24"/>
      <c r="G21" s="24"/>
      <c r="H21" s="24"/>
      <c r="I21" s="23">
        <v>65000</v>
      </c>
      <c r="J21" s="23">
        <v>65000</v>
      </c>
      <c r="K21" s="23">
        <v>65000</v>
      </c>
      <c r="L21" s="23"/>
      <c r="M21" s="23"/>
      <c r="N21" s="23"/>
      <c r="O21" s="23"/>
      <c r="P21" s="23"/>
      <c r="Q21" s="23"/>
      <c r="R21" s="23"/>
      <c r="S21" s="23"/>
      <c r="T21" s="23"/>
      <c r="U21" s="23"/>
      <c r="V21" s="23"/>
      <c r="W21" s="23"/>
    </row>
    <row r="22" ht="40" customHeight="1" spans="1:23">
      <c r="A22" s="29" t="s">
        <v>279</v>
      </c>
      <c r="B22" s="29" t="s">
        <v>280</v>
      </c>
      <c r="C22" s="29" t="s">
        <v>278</v>
      </c>
      <c r="D22" s="29" t="s">
        <v>70</v>
      </c>
      <c r="E22" s="29" t="s">
        <v>89</v>
      </c>
      <c r="F22" s="29" t="s">
        <v>90</v>
      </c>
      <c r="G22" s="29" t="s">
        <v>225</v>
      </c>
      <c r="H22" s="29" t="s">
        <v>226</v>
      </c>
      <c r="I22" s="23">
        <v>45000</v>
      </c>
      <c r="J22" s="23">
        <v>45000</v>
      </c>
      <c r="K22" s="23">
        <v>45000</v>
      </c>
      <c r="L22" s="23"/>
      <c r="M22" s="23"/>
      <c r="N22" s="23"/>
      <c r="O22" s="23"/>
      <c r="P22" s="23"/>
      <c r="Q22" s="23"/>
      <c r="R22" s="23"/>
      <c r="S22" s="23"/>
      <c r="T22" s="23"/>
      <c r="U22" s="23"/>
      <c r="V22" s="23"/>
      <c r="W22" s="23"/>
    </row>
    <row r="23" ht="40" customHeight="1" spans="1:23">
      <c r="A23" s="29" t="s">
        <v>279</v>
      </c>
      <c r="B23" s="29" t="s">
        <v>280</v>
      </c>
      <c r="C23" s="29" t="s">
        <v>278</v>
      </c>
      <c r="D23" s="29" t="s">
        <v>70</v>
      </c>
      <c r="E23" s="29" t="s">
        <v>89</v>
      </c>
      <c r="F23" s="29" t="s">
        <v>90</v>
      </c>
      <c r="G23" s="29" t="s">
        <v>281</v>
      </c>
      <c r="H23" s="29" t="s">
        <v>282</v>
      </c>
      <c r="I23" s="23">
        <v>20000</v>
      </c>
      <c r="J23" s="23">
        <v>20000</v>
      </c>
      <c r="K23" s="23">
        <v>20000</v>
      </c>
      <c r="L23" s="23"/>
      <c r="M23" s="23"/>
      <c r="N23" s="23"/>
      <c r="O23" s="23"/>
      <c r="P23" s="23"/>
      <c r="Q23" s="23"/>
      <c r="R23" s="23"/>
      <c r="S23" s="23"/>
      <c r="T23" s="23"/>
      <c r="U23" s="23"/>
      <c r="V23" s="23"/>
      <c r="W23" s="23"/>
    </row>
    <row r="24" ht="24" customHeight="1" spans="1:23">
      <c r="A24" s="24"/>
      <c r="B24" s="24"/>
      <c r="C24" s="20" t="s">
        <v>283</v>
      </c>
      <c r="D24" s="24"/>
      <c r="E24" s="24"/>
      <c r="F24" s="24"/>
      <c r="G24" s="24"/>
      <c r="H24" s="24"/>
      <c r="I24" s="23">
        <v>240000</v>
      </c>
      <c r="J24" s="23"/>
      <c r="K24" s="23"/>
      <c r="L24" s="23"/>
      <c r="M24" s="23"/>
      <c r="N24" s="23"/>
      <c r="O24" s="23"/>
      <c r="P24" s="23"/>
      <c r="Q24" s="23"/>
      <c r="R24" s="23">
        <v>240000</v>
      </c>
      <c r="S24" s="23"/>
      <c r="T24" s="23"/>
      <c r="U24" s="23"/>
      <c r="V24" s="23"/>
      <c r="W24" s="23">
        <v>240000</v>
      </c>
    </row>
    <row r="25" ht="24" customHeight="1" spans="1:23">
      <c r="A25" s="29" t="s">
        <v>284</v>
      </c>
      <c r="B25" s="29" t="s">
        <v>285</v>
      </c>
      <c r="C25" s="29" t="s">
        <v>283</v>
      </c>
      <c r="D25" s="29" t="s">
        <v>70</v>
      </c>
      <c r="E25" s="29" t="s">
        <v>89</v>
      </c>
      <c r="F25" s="29" t="s">
        <v>90</v>
      </c>
      <c r="G25" s="29" t="s">
        <v>225</v>
      </c>
      <c r="H25" s="29" t="s">
        <v>226</v>
      </c>
      <c r="I25" s="23">
        <v>120000</v>
      </c>
      <c r="J25" s="23"/>
      <c r="K25" s="23"/>
      <c r="L25" s="23"/>
      <c r="M25" s="23"/>
      <c r="N25" s="23"/>
      <c r="O25" s="23"/>
      <c r="P25" s="23"/>
      <c r="Q25" s="23"/>
      <c r="R25" s="23">
        <v>120000</v>
      </c>
      <c r="S25" s="23"/>
      <c r="T25" s="23"/>
      <c r="U25" s="23"/>
      <c r="V25" s="23"/>
      <c r="W25" s="23">
        <v>120000</v>
      </c>
    </row>
    <row r="26" ht="24" customHeight="1" spans="1:23">
      <c r="A26" s="29" t="s">
        <v>284</v>
      </c>
      <c r="B26" s="29" t="s">
        <v>285</v>
      </c>
      <c r="C26" s="29" t="s">
        <v>283</v>
      </c>
      <c r="D26" s="29" t="s">
        <v>70</v>
      </c>
      <c r="E26" s="29" t="s">
        <v>89</v>
      </c>
      <c r="F26" s="29" t="s">
        <v>90</v>
      </c>
      <c r="G26" s="29" t="s">
        <v>225</v>
      </c>
      <c r="H26" s="29" t="s">
        <v>226</v>
      </c>
      <c r="I26" s="23">
        <v>25000</v>
      </c>
      <c r="J26" s="23"/>
      <c r="K26" s="23"/>
      <c r="L26" s="23"/>
      <c r="M26" s="23"/>
      <c r="N26" s="23"/>
      <c r="O26" s="23"/>
      <c r="P26" s="23"/>
      <c r="Q26" s="23"/>
      <c r="R26" s="23">
        <v>25000</v>
      </c>
      <c r="S26" s="23"/>
      <c r="T26" s="23"/>
      <c r="U26" s="23"/>
      <c r="V26" s="23"/>
      <c r="W26" s="23">
        <v>25000</v>
      </c>
    </row>
    <row r="27" ht="24" customHeight="1" spans="1:23">
      <c r="A27" s="29" t="s">
        <v>284</v>
      </c>
      <c r="B27" s="29" t="s">
        <v>285</v>
      </c>
      <c r="C27" s="29" t="s">
        <v>283</v>
      </c>
      <c r="D27" s="29" t="s">
        <v>70</v>
      </c>
      <c r="E27" s="29" t="s">
        <v>89</v>
      </c>
      <c r="F27" s="29" t="s">
        <v>90</v>
      </c>
      <c r="G27" s="29" t="s">
        <v>286</v>
      </c>
      <c r="H27" s="29" t="s">
        <v>287</v>
      </c>
      <c r="I27" s="23">
        <v>10000</v>
      </c>
      <c r="J27" s="23"/>
      <c r="K27" s="23"/>
      <c r="L27" s="23"/>
      <c r="M27" s="23"/>
      <c r="N27" s="23"/>
      <c r="O27" s="23"/>
      <c r="P27" s="23"/>
      <c r="Q27" s="23"/>
      <c r="R27" s="23">
        <v>10000</v>
      </c>
      <c r="S27" s="23"/>
      <c r="T27" s="23"/>
      <c r="U27" s="23"/>
      <c r="V27" s="23"/>
      <c r="W27" s="23">
        <v>10000</v>
      </c>
    </row>
    <row r="28" ht="24" customHeight="1" spans="1:23">
      <c r="A28" s="29" t="s">
        <v>284</v>
      </c>
      <c r="B28" s="29" t="s">
        <v>285</v>
      </c>
      <c r="C28" s="29" t="s">
        <v>283</v>
      </c>
      <c r="D28" s="29" t="s">
        <v>70</v>
      </c>
      <c r="E28" s="29" t="s">
        <v>89</v>
      </c>
      <c r="F28" s="29" t="s">
        <v>90</v>
      </c>
      <c r="G28" s="29" t="s">
        <v>288</v>
      </c>
      <c r="H28" s="29" t="s">
        <v>289</v>
      </c>
      <c r="I28" s="23">
        <v>12000</v>
      </c>
      <c r="J28" s="23"/>
      <c r="K28" s="23"/>
      <c r="L28" s="23"/>
      <c r="M28" s="23"/>
      <c r="N28" s="23"/>
      <c r="O28" s="23"/>
      <c r="P28" s="23"/>
      <c r="Q28" s="23"/>
      <c r="R28" s="23">
        <v>12000</v>
      </c>
      <c r="S28" s="23"/>
      <c r="T28" s="23"/>
      <c r="U28" s="23"/>
      <c r="V28" s="23"/>
      <c r="W28" s="23">
        <v>12000</v>
      </c>
    </row>
    <row r="29" ht="24" customHeight="1" spans="1:23">
      <c r="A29" s="29" t="s">
        <v>284</v>
      </c>
      <c r="B29" s="29" t="s">
        <v>285</v>
      </c>
      <c r="C29" s="29" t="s">
        <v>283</v>
      </c>
      <c r="D29" s="29" t="s">
        <v>70</v>
      </c>
      <c r="E29" s="29" t="s">
        <v>89</v>
      </c>
      <c r="F29" s="29" t="s">
        <v>90</v>
      </c>
      <c r="G29" s="29" t="s">
        <v>270</v>
      </c>
      <c r="H29" s="29" t="s">
        <v>271</v>
      </c>
      <c r="I29" s="23">
        <v>30000</v>
      </c>
      <c r="J29" s="23"/>
      <c r="K29" s="23"/>
      <c r="L29" s="23"/>
      <c r="M29" s="23"/>
      <c r="N29" s="23"/>
      <c r="O29" s="23"/>
      <c r="P29" s="23"/>
      <c r="Q29" s="23"/>
      <c r="R29" s="23">
        <v>30000</v>
      </c>
      <c r="S29" s="23"/>
      <c r="T29" s="23"/>
      <c r="U29" s="23"/>
      <c r="V29" s="23"/>
      <c r="W29" s="23">
        <v>30000</v>
      </c>
    </row>
    <row r="30" ht="24" customHeight="1" spans="1:23">
      <c r="A30" s="29" t="s">
        <v>284</v>
      </c>
      <c r="B30" s="29" t="s">
        <v>285</v>
      </c>
      <c r="C30" s="29" t="s">
        <v>283</v>
      </c>
      <c r="D30" s="29" t="s">
        <v>70</v>
      </c>
      <c r="E30" s="29" t="s">
        <v>89</v>
      </c>
      <c r="F30" s="29" t="s">
        <v>90</v>
      </c>
      <c r="G30" s="29" t="s">
        <v>290</v>
      </c>
      <c r="H30" s="29" t="s">
        <v>291</v>
      </c>
      <c r="I30" s="23">
        <v>43000</v>
      </c>
      <c r="J30" s="23"/>
      <c r="K30" s="23"/>
      <c r="L30" s="23"/>
      <c r="M30" s="23"/>
      <c r="N30" s="23"/>
      <c r="O30" s="23"/>
      <c r="P30" s="23"/>
      <c r="Q30" s="23"/>
      <c r="R30" s="23">
        <v>43000</v>
      </c>
      <c r="S30" s="23"/>
      <c r="T30" s="23"/>
      <c r="U30" s="23"/>
      <c r="V30" s="23"/>
      <c r="W30" s="23">
        <v>43000</v>
      </c>
    </row>
    <row r="31" ht="24" customHeight="1" spans="1:23">
      <c r="A31" s="127" t="s">
        <v>55</v>
      </c>
      <c r="B31" s="127"/>
      <c r="C31" s="127"/>
      <c r="D31" s="127"/>
      <c r="E31" s="127"/>
      <c r="F31" s="127"/>
      <c r="G31" s="127"/>
      <c r="H31" s="127"/>
      <c r="I31" s="23">
        <v>555000</v>
      </c>
      <c r="J31" s="23">
        <v>315000</v>
      </c>
      <c r="K31" s="23">
        <v>315000</v>
      </c>
      <c r="L31" s="23"/>
      <c r="M31" s="23"/>
      <c r="N31" s="23"/>
      <c r="O31" s="23"/>
      <c r="P31" s="23"/>
      <c r="Q31" s="23"/>
      <c r="R31" s="23">
        <v>240000</v>
      </c>
      <c r="S31" s="23"/>
      <c r="T31" s="23"/>
      <c r="U31" s="23"/>
      <c r="V31" s="23"/>
      <c r="W31" s="23">
        <v>240000</v>
      </c>
    </row>
  </sheetData>
  <mergeCells count="28">
    <mergeCell ref="A2:W2"/>
    <mergeCell ref="A3:H3"/>
    <mergeCell ref="J4:M4"/>
    <mergeCell ref="N4:P4"/>
    <mergeCell ref="R4:W4"/>
    <mergeCell ref="A31:H3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57638888888889" right="0.357638888888889" top="0.60625" bottom="0.409027777777778" header="0.5" footer="0.5"/>
  <pageSetup paperSize="9" scale="6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42"/>
  <sheetViews>
    <sheetView showZeros="0" topLeftCell="A26" workbookViewId="0">
      <selection activeCell="E39" sqref="E39"/>
    </sheetView>
  </sheetViews>
  <sheetFormatPr defaultColWidth="9.14583333333333" defaultRowHeight="12" customHeight="1"/>
  <cols>
    <col min="1" max="1" width="23.71875" customWidth="1"/>
    <col min="2" max="2" width="48" customWidth="1"/>
    <col min="3" max="3" width="11.4270833333333" customWidth="1"/>
    <col min="4" max="4" width="13.71875" customWidth="1"/>
    <col min="5" max="5" width="28.1458333333333" customWidth="1"/>
    <col min="6" max="6" width="11" customWidth="1"/>
    <col min="7" max="7" width="8.28125" customWidth="1"/>
    <col min="8" max="8" width="12" customWidth="1"/>
    <col min="9" max="9" width="10.71875" customWidth="1"/>
    <col min="10" max="10" width="41.28125" customWidth="1"/>
  </cols>
  <sheetData>
    <row r="1" ht="15" customHeight="1" spans="10:10">
      <c r="J1" s="88" t="s">
        <v>292</v>
      </c>
    </row>
    <row r="2" ht="36.75" customHeight="1" spans="1:10">
      <c r="A2" s="4" t="str">
        <f>"2025"&amp;"年部门项目支出绩效目标表"</f>
        <v>2025年部门项目支出绩效目标表</v>
      </c>
      <c r="B2" s="5"/>
      <c r="C2" s="5"/>
      <c r="D2" s="5"/>
      <c r="E2" s="5"/>
      <c r="F2" s="65"/>
      <c r="G2" s="5"/>
      <c r="H2" s="65"/>
      <c r="I2" s="65"/>
      <c r="J2" s="5"/>
    </row>
    <row r="3" ht="18.75" customHeight="1" spans="1:8">
      <c r="A3" s="47" t="str">
        <f>"单位名称："&amp;"临沧市老干部活动中心"</f>
        <v>单位名称：临沧市老干部活动中心</v>
      </c>
      <c r="B3" s="48"/>
      <c r="C3" s="48"/>
      <c r="D3" s="48"/>
      <c r="E3" s="48"/>
      <c r="F3" s="49"/>
      <c r="G3" s="48"/>
      <c r="H3" s="49"/>
    </row>
    <row r="4" ht="18.75" customHeight="1" spans="1:10">
      <c r="A4" s="40" t="s">
        <v>293</v>
      </c>
      <c r="B4" s="40" t="s">
        <v>294</v>
      </c>
      <c r="C4" s="40" t="s">
        <v>295</v>
      </c>
      <c r="D4" s="40" t="s">
        <v>296</v>
      </c>
      <c r="E4" s="40" t="s">
        <v>297</v>
      </c>
      <c r="F4" s="50" t="s">
        <v>298</v>
      </c>
      <c r="G4" s="40" t="s">
        <v>299</v>
      </c>
      <c r="H4" s="50" t="s">
        <v>300</v>
      </c>
      <c r="I4" s="50" t="s">
        <v>301</v>
      </c>
      <c r="J4" s="40" t="s">
        <v>302</v>
      </c>
    </row>
    <row r="5" ht="18.75" customHeight="1" spans="1:10">
      <c r="A5" s="122">
        <v>1</v>
      </c>
      <c r="B5" s="122">
        <v>2</v>
      </c>
      <c r="C5" s="122">
        <v>3</v>
      </c>
      <c r="D5" s="122">
        <v>4</v>
      </c>
      <c r="E5" s="122">
        <v>5</v>
      </c>
      <c r="F5" s="122">
        <v>6</v>
      </c>
      <c r="G5" s="122">
        <v>7</v>
      </c>
      <c r="H5" s="122">
        <v>8</v>
      </c>
      <c r="I5" s="122">
        <v>9</v>
      </c>
      <c r="J5" s="122">
        <v>10</v>
      </c>
    </row>
    <row r="6" ht="18.75" customHeight="1" spans="1:10">
      <c r="A6" s="123" t="s">
        <v>70</v>
      </c>
      <c r="B6" s="42"/>
      <c r="C6" s="42"/>
      <c r="D6" s="42"/>
      <c r="E6" s="44"/>
      <c r="F6" s="54"/>
      <c r="G6" s="44"/>
      <c r="H6" s="54"/>
      <c r="I6" s="54"/>
      <c r="J6" s="44"/>
    </row>
    <row r="7" ht="18.75" customHeight="1" spans="1:10">
      <c r="A7" s="228" t="s">
        <v>266</v>
      </c>
      <c r="B7" s="53" t="s">
        <v>303</v>
      </c>
      <c r="C7" s="53" t="s">
        <v>304</v>
      </c>
      <c r="D7" s="53" t="s">
        <v>305</v>
      </c>
      <c r="E7" s="123" t="s">
        <v>306</v>
      </c>
      <c r="F7" s="53" t="s">
        <v>307</v>
      </c>
      <c r="G7" s="123" t="s">
        <v>308</v>
      </c>
      <c r="H7" s="53" t="s">
        <v>309</v>
      </c>
      <c r="I7" s="53" t="s">
        <v>310</v>
      </c>
      <c r="J7" s="123" t="s">
        <v>311</v>
      </c>
    </row>
    <row r="8" ht="18.75" customHeight="1" spans="1:10">
      <c r="A8" s="228" t="s">
        <v>266</v>
      </c>
      <c r="B8" s="53" t="s">
        <v>303</v>
      </c>
      <c r="C8" s="53" t="s">
        <v>304</v>
      </c>
      <c r="D8" s="53" t="s">
        <v>305</v>
      </c>
      <c r="E8" s="123" t="s">
        <v>312</v>
      </c>
      <c r="F8" s="53" t="s">
        <v>313</v>
      </c>
      <c r="G8" s="123" t="s">
        <v>155</v>
      </c>
      <c r="H8" s="53" t="s">
        <v>309</v>
      </c>
      <c r="I8" s="53" t="s">
        <v>310</v>
      </c>
      <c r="J8" s="123" t="s">
        <v>314</v>
      </c>
    </row>
    <row r="9" ht="35" customHeight="1" spans="1:10">
      <c r="A9" s="228" t="s">
        <v>266</v>
      </c>
      <c r="B9" s="53" t="s">
        <v>303</v>
      </c>
      <c r="C9" s="53" t="s">
        <v>304</v>
      </c>
      <c r="D9" s="53" t="s">
        <v>305</v>
      </c>
      <c r="E9" s="123" t="s">
        <v>315</v>
      </c>
      <c r="F9" s="53" t="s">
        <v>307</v>
      </c>
      <c r="G9" s="123" t="s">
        <v>155</v>
      </c>
      <c r="H9" s="53" t="s">
        <v>309</v>
      </c>
      <c r="I9" s="53" t="s">
        <v>310</v>
      </c>
      <c r="J9" s="123" t="s">
        <v>316</v>
      </c>
    </row>
    <row r="10" ht="30" customHeight="1" spans="1:10">
      <c r="A10" s="228" t="s">
        <v>266</v>
      </c>
      <c r="B10" s="53" t="s">
        <v>303</v>
      </c>
      <c r="C10" s="53" t="s">
        <v>304</v>
      </c>
      <c r="D10" s="53" t="s">
        <v>317</v>
      </c>
      <c r="E10" s="123" t="s">
        <v>318</v>
      </c>
      <c r="F10" s="53" t="s">
        <v>307</v>
      </c>
      <c r="G10" s="123" t="s">
        <v>319</v>
      </c>
      <c r="H10" s="53" t="s">
        <v>320</v>
      </c>
      <c r="I10" s="53" t="s">
        <v>310</v>
      </c>
      <c r="J10" s="123" t="s">
        <v>321</v>
      </c>
    </row>
    <row r="11" ht="48" customHeight="1" spans="1:10">
      <c r="A11" s="228" t="s">
        <v>266</v>
      </c>
      <c r="B11" s="53" t="s">
        <v>303</v>
      </c>
      <c r="C11" s="53" t="s">
        <v>304</v>
      </c>
      <c r="D11" s="53" t="s">
        <v>317</v>
      </c>
      <c r="E11" s="123" t="s">
        <v>322</v>
      </c>
      <c r="F11" s="53" t="s">
        <v>307</v>
      </c>
      <c r="G11" s="123" t="s">
        <v>323</v>
      </c>
      <c r="H11" s="53" t="s">
        <v>320</v>
      </c>
      <c r="I11" s="53" t="s">
        <v>310</v>
      </c>
      <c r="J11" s="123" t="s">
        <v>324</v>
      </c>
    </row>
    <row r="12" ht="18.75" customHeight="1" spans="1:10">
      <c r="A12" s="228" t="s">
        <v>266</v>
      </c>
      <c r="B12" s="53" t="s">
        <v>303</v>
      </c>
      <c r="C12" s="53" t="s">
        <v>325</v>
      </c>
      <c r="D12" s="53" t="s">
        <v>326</v>
      </c>
      <c r="E12" s="123" t="s">
        <v>327</v>
      </c>
      <c r="F12" s="53" t="s">
        <v>328</v>
      </c>
      <c r="G12" s="123" t="s">
        <v>329</v>
      </c>
      <c r="H12" s="53" t="s">
        <v>309</v>
      </c>
      <c r="I12" s="53" t="s">
        <v>310</v>
      </c>
      <c r="J12" s="123" t="s">
        <v>330</v>
      </c>
    </row>
    <row r="13" ht="18.75" customHeight="1" spans="1:10">
      <c r="A13" s="228" t="s">
        <v>266</v>
      </c>
      <c r="B13" s="53" t="s">
        <v>303</v>
      </c>
      <c r="C13" s="53" t="s">
        <v>331</v>
      </c>
      <c r="D13" s="53" t="s">
        <v>332</v>
      </c>
      <c r="E13" s="123" t="s">
        <v>333</v>
      </c>
      <c r="F13" s="53" t="s">
        <v>307</v>
      </c>
      <c r="G13" s="123" t="s">
        <v>323</v>
      </c>
      <c r="H13" s="53" t="s">
        <v>320</v>
      </c>
      <c r="I13" s="53" t="s">
        <v>310</v>
      </c>
      <c r="J13" s="123" t="s">
        <v>334</v>
      </c>
    </row>
    <row r="14" ht="18.75" customHeight="1" spans="1:10">
      <c r="A14" s="228" t="s">
        <v>266</v>
      </c>
      <c r="B14" s="53" t="s">
        <v>303</v>
      </c>
      <c r="C14" s="53" t="s">
        <v>331</v>
      </c>
      <c r="D14" s="53" t="s">
        <v>332</v>
      </c>
      <c r="E14" s="123" t="s">
        <v>335</v>
      </c>
      <c r="F14" s="53" t="s">
        <v>307</v>
      </c>
      <c r="G14" s="123" t="s">
        <v>323</v>
      </c>
      <c r="H14" s="53" t="s">
        <v>320</v>
      </c>
      <c r="I14" s="53" t="s">
        <v>310</v>
      </c>
      <c r="J14" s="123" t="s">
        <v>336</v>
      </c>
    </row>
    <row r="15" ht="18.75" customHeight="1" spans="1:10">
      <c r="A15" s="228" t="s">
        <v>274</v>
      </c>
      <c r="B15" s="53" t="s">
        <v>337</v>
      </c>
      <c r="C15" s="53" t="s">
        <v>304</v>
      </c>
      <c r="D15" s="53" t="s">
        <v>305</v>
      </c>
      <c r="E15" s="123" t="s">
        <v>338</v>
      </c>
      <c r="F15" s="53" t="s">
        <v>307</v>
      </c>
      <c r="G15" s="123" t="s">
        <v>156</v>
      </c>
      <c r="H15" s="53" t="s">
        <v>309</v>
      </c>
      <c r="I15" s="53" t="s">
        <v>310</v>
      </c>
      <c r="J15" s="123" t="s">
        <v>339</v>
      </c>
    </row>
    <row r="16" ht="46" customHeight="1" spans="1:10">
      <c r="A16" s="228" t="s">
        <v>274</v>
      </c>
      <c r="B16" s="53" t="s">
        <v>337</v>
      </c>
      <c r="C16" s="53" t="s">
        <v>304</v>
      </c>
      <c r="D16" s="53" t="s">
        <v>305</v>
      </c>
      <c r="E16" s="123" t="s">
        <v>340</v>
      </c>
      <c r="F16" s="53" t="s">
        <v>307</v>
      </c>
      <c r="G16" s="123" t="s">
        <v>341</v>
      </c>
      <c r="H16" s="53" t="s">
        <v>342</v>
      </c>
      <c r="I16" s="53" t="s">
        <v>310</v>
      </c>
      <c r="J16" s="123" t="s">
        <v>343</v>
      </c>
    </row>
    <row r="17" ht="34" customHeight="1" spans="1:10">
      <c r="A17" s="228" t="s">
        <v>274</v>
      </c>
      <c r="B17" s="53" t="s">
        <v>337</v>
      </c>
      <c r="C17" s="53" t="s">
        <v>304</v>
      </c>
      <c r="D17" s="53" t="s">
        <v>305</v>
      </c>
      <c r="E17" s="123" t="s">
        <v>344</v>
      </c>
      <c r="F17" s="53" t="s">
        <v>307</v>
      </c>
      <c r="G17" s="123" t="s">
        <v>345</v>
      </c>
      <c r="H17" s="53" t="s">
        <v>346</v>
      </c>
      <c r="I17" s="53" t="s">
        <v>310</v>
      </c>
      <c r="J17" s="123" t="s">
        <v>347</v>
      </c>
    </row>
    <row r="18" ht="34" customHeight="1" spans="1:10">
      <c r="A18" s="228" t="s">
        <v>274</v>
      </c>
      <c r="B18" s="53" t="s">
        <v>337</v>
      </c>
      <c r="C18" s="53" t="s">
        <v>304</v>
      </c>
      <c r="D18" s="53" t="s">
        <v>305</v>
      </c>
      <c r="E18" s="123" t="s">
        <v>348</v>
      </c>
      <c r="F18" s="53" t="s">
        <v>313</v>
      </c>
      <c r="G18" s="123" t="s">
        <v>155</v>
      </c>
      <c r="H18" s="53" t="s">
        <v>349</v>
      </c>
      <c r="I18" s="53" t="s">
        <v>310</v>
      </c>
      <c r="J18" s="123" t="s">
        <v>350</v>
      </c>
    </row>
    <row r="19" ht="18.75" customHeight="1" spans="1:10">
      <c r="A19" s="228" t="s">
        <v>274</v>
      </c>
      <c r="B19" s="53" t="s">
        <v>337</v>
      </c>
      <c r="C19" s="53" t="s">
        <v>304</v>
      </c>
      <c r="D19" s="53" t="s">
        <v>351</v>
      </c>
      <c r="E19" s="123" t="s">
        <v>352</v>
      </c>
      <c r="F19" s="53" t="s">
        <v>307</v>
      </c>
      <c r="G19" s="123" t="s">
        <v>323</v>
      </c>
      <c r="H19" s="53" t="s">
        <v>320</v>
      </c>
      <c r="I19" s="53" t="s">
        <v>310</v>
      </c>
      <c r="J19" s="123" t="s">
        <v>353</v>
      </c>
    </row>
    <row r="20" ht="18.75" customHeight="1" spans="1:10">
      <c r="A20" s="228" t="s">
        <v>274</v>
      </c>
      <c r="B20" s="53" t="s">
        <v>337</v>
      </c>
      <c r="C20" s="53" t="s">
        <v>304</v>
      </c>
      <c r="D20" s="53" t="s">
        <v>351</v>
      </c>
      <c r="E20" s="123" t="s">
        <v>354</v>
      </c>
      <c r="F20" s="53" t="s">
        <v>307</v>
      </c>
      <c r="G20" s="123" t="s">
        <v>323</v>
      </c>
      <c r="H20" s="53" t="s">
        <v>320</v>
      </c>
      <c r="I20" s="53" t="s">
        <v>310</v>
      </c>
      <c r="J20" s="123" t="s">
        <v>355</v>
      </c>
    </row>
    <row r="21" ht="49" customHeight="1" spans="1:10">
      <c r="A21" s="228" t="s">
        <v>274</v>
      </c>
      <c r="B21" s="53" t="s">
        <v>337</v>
      </c>
      <c r="C21" s="53" t="s">
        <v>304</v>
      </c>
      <c r="D21" s="53" t="s">
        <v>317</v>
      </c>
      <c r="E21" s="123" t="s">
        <v>322</v>
      </c>
      <c r="F21" s="53" t="s">
        <v>307</v>
      </c>
      <c r="G21" s="123" t="s">
        <v>323</v>
      </c>
      <c r="H21" s="53" t="s">
        <v>320</v>
      </c>
      <c r="I21" s="53" t="s">
        <v>310</v>
      </c>
      <c r="J21" s="123" t="s">
        <v>324</v>
      </c>
    </row>
    <row r="22" ht="34" customHeight="1" spans="1:10">
      <c r="A22" s="228" t="s">
        <v>274</v>
      </c>
      <c r="B22" s="53" t="s">
        <v>337</v>
      </c>
      <c r="C22" s="53" t="s">
        <v>304</v>
      </c>
      <c r="D22" s="53" t="s">
        <v>317</v>
      </c>
      <c r="E22" s="123" t="s">
        <v>356</v>
      </c>
      <c r="F22" s="53" t="s">
        <v>313</v>
      </c>
      <c r="G22" s="123" t="s">
        <v>319</v>
      </c>
      <c r="H22" s="53" t="s">
        <v>320</v>
      </c>
      <c r="I22" s="53" t="s">
        <v>310</v>
      </c>
      <c r="J22" s="123" t="s">
        <v>357</v>
      </c>
    </row>
    <row r="23" ht="34" customHeight="1" spans="1:10">
      <c r="A23" s="228" t="s">
        <v>274</v>
      </c>
      <c r="B23" s="53" t="s">
        <v>337</v>
      </c>
      <c r="C23" s="53" t="s">
        <v>325</v>
      </c>
      <c r="D23" s="53" t="s">
        <v>358</v>
      </c>
      <c r="E23" s="123" t="s">
        <v>359</v>
      </c>
      <c r="F23" s="53" t="s">
        <v>328</v>
      </c>
      <c r="G23" s="123" t="s">
        <v>155</v>
      </c>
      <c r="H23" s="53" t="s">
        <v>309</v>
      </c>
      <c r="I23" s="53" t="s">
        <v>310</v>
      </c>
      <c r="J23" s="123" t="s">
        <v>360</v>
      </c>
    </row>
    <row r="24" ht="18.75" customHeight="1" spans="1:10">
      <c r="A24" s="228" t="s">
        <v>274</v>
      </c>
      <c r="B24" s="53" t="s">
        <v>337</v>
      </c>
      <c r="C24" s="53" t="s">
        <v>325</v>
      </c>
      <c r="D24" s="53" t="s">
        <v>358</v>
      </c>
      <c r="E24" s="123" t="s">
        <v>361</v>
      </c>
      <c r="F24" s="53" t="s">
        <v>313</v>
      </c>
      <c r="G24" s="123" t="s">
        <v>362</v>
      </c>
      <c r="H24" s="53"/>
      <c r="I24" s="53" t="s">
        <v>363</v>
      </c>
      <c r="J24" s="123" t="s">
        <v>364</v>
      </c>
    </row>
    <row r="25" ht="18.75" customHeight="1" spans="1:10">
      <c r="A25" s="228" t="s">
        <v>274</v>
      </c>
      <c r="B25" s="53" t="s">
        <v>337</v>
      </c>
      <c r="C25" s="53" t="s">
        <v>331</v>
      </c>
      <c r="D25" s="53" t="s">
        <v>332</v>
      </c>
      <c r="E25" s="123" t="s">
        <v>335</v>
      </c>
      <c r="F25" s="53" t="s">
        <v>307</v>
      </c>
      <c r="G25" s="123" t="s">
        <v>323</v>
      </c>
      <c r="H25" s="53" t="s">
        <v>320</v>
      </c>
      <c r="I25" s="53" t="s">
        <v>310</v>
      </c>
      <c r="J25" s="123" t="s">
        <v>365</v>
      </c>
    </row>
    <row r="26" ht="18.75" customHeight="1" spans="1:10">
      <c r="A26" s="228" t="s">
        <v>274</v>
      </c>
      <c r="B26" s="53" t="s">
        <v>337</v>
      </c>
      <c r="C26" s="53" t="s">
        <v>331</v>
      </c>
      <c r="D26" s="53" t="s">
        <v>332</v>
      </c>
      <c r="E26" s="123" t="s">
        <v>333</v>
      </c>
      <c r="F26" s="53" t="s">
        <v>307</v>
      </c>
      <c r="G26" s="123" t="s">
        <v>323</v>
      </c>
      <c r="H26" s="53" t="s">
        <v>320</v>
      </c>
      <c r="I26" s="53" t="s">
        <v>310</v>
      </c>
      <c r="J26" s="123" t="s">
        <v>366</v>
      </c>
    </row>
    <row r="27" ht="18.75" customHeight="1" spans="1:10">
      <c r="A27" s="228" t="s">
        <v>278</v>
      </c>
      <c r="B27" s="53" t="s">
        <v>367</v>
      </c>
      <c r="C27" s="53" t="s">
        <v>304</v>
      </c>
      <c r="D27" s="53" t="s">
        <v>305</v>
      </c>
      <c r="E27" s="123" t="s">
        <v>368</v>
      </c>
      <c r="F27" s="53" t="s">
        <v>307</v>
      </c>
      <c r="G27" s="123" t="s">
        <v>155</v>
      </c>
      <c r="H27" s="53" t="s">
        <v>369</v>
      </c>
      <c r="I27" s="53" t="s">
        <v>310</v>
      </c>
      <c r="J27" s="123" t="s">
        <v>370</v>
      </c>
    </row>
    <row r="28" ht="18.75" customHeight="1" spans="1:10">
      <c r="A28" s="228" t="s">
        <v>278</v>
      </c>
      <c r="B28" s="53" t="s">
        <v>367</v>
      </c>
      <c r="C28" s="53" t="s">
        <v>304</v>
      </c>
      <c r="D28" s="53" t="s">
        <v>305</v>
      </c>
      <c r="E28" s="123" t="s">
        <v>371</v>
      </c>
      <c r="F28" s="53" t="s">
        <v>307</v>
      </c>
      <c r="G28" s="123" t="s">
        <v>372</v>
      </c>
      <c r="H28" s="53" t="s">
        <v>373</v>
      </c>
      <c r="I28" s="53" t="s">
        <v>310</v>
      </c>
      <c r="J28" s="123" t="s">
        <v>374</v>
      </c>
    </row>
    <row r="29" ht="18.75" customHeight="1" spans="1:10">
      <c r="A29" s="228" t="s">
        <v>278</v>
      </c>
      <c r="B29" s="53" t="s">
        <v>367</v>
      </c>
      <c r="C29" s="53" t="s">
        <v>304</v>
      </c>
      <c r="D29" s="53" t="s">
        <v>305</v>
      </c>
      <c r="E29" s="123" t="s">
        <v>375</v>
      </c>
      <c r="F29" s="53" t="s">
        <v>307</v>
      </c>
      <c r="G29" s="123" t="s">
        <v>308</v>
      </c>
      <c r="H29" s="53" t="s">
        <v>309</v>
      </c>
      <c r="I29" s="53" t="s">
        <v>310</v>
      </c>
      <c r="J29" s="123" t="s">
        <v>376</v>
      </c>
    </row>
    <row r="30" ht="18.75" customHeight="1" spans="1:10">
      <c r="A30" s="228" t="s">
        <v>278</v>
      </c>
      <c r="B30" s="53" t="s">
        <v>367</v>
      </c>
      <c r="C30" s="53" t="s">
        <v>325</v>
      </c>
      <c r="D30" s="53" t="s">
        <v>358</v>
      </c>
      <c r="E30" s="123" t="s">
        <v>377</v>
      </c>
      <c r="F30" s="53" t="s">
        <v>307</v>
      </c>
      <c r="G30" s="123" t="s">
        <v>378</v>
      </c>
      <c r="H30" s="53" t="s">
        <v>373</v>
      </c>
      <c r="I30" s="53" t="s">
        <v>310</v>
      </c>
      <c r="J30" s="123" t="s">
        <v>379</v>
      </c>
    </row>
    <row r="31" ht="58" customHeight="1" spans="1:10">
      <c r="A31" s="228" t="s">
        <v>278</v>
      </c>
      <c r="B31" s="53" t="s">
        <v>367</v>
      </c>
      <c r="C31" s="53" t="s">
        <v>331</v>
      </c>
      <c r="D31" s="53" t="s">
        <v>332</v>
      </c>
      <c r="E31" s="123" t="s">
        <v>333</v>
      </c>
      <c r="F31" s="53" t="s">
        <v>307</v>
      </c>
      <c r="G31" s="123" t="s">
        <v>323</v>
      </c>
      <c r="H31" s="53" t="s">
        <v>320</v>
      </c>
      <c r="I31" s="53" t="s">
        <v>310</v>
      </c>
      <c r="J31" s="123" t="s">
        <v>380</v>
      </c>
    </row>
    <row r="32" ht="39" customHeight="1" spans="1:10">
      <c r="A32" s="228" t="s">
        <v>261</v>
      </c>
      <c r="B32" s="53" t="s">
        <v>381</v>
      </c>
      <c r="C32" s="53" t="s">
        <v>304</v>
      </c>
      <c r="D32" s="53" t="s">
        <v>305</v>
      </c>
      <c r="E32" s="123" t="s">
        <v>382</v>
      </c>
      <c r="F32" s="53" t="s">
        <v>307</v>
      </c>
      <c r="G32" s="123" t="s">
        <v>383</v>
      </c>
      <c r="H32" s="53" t="s">
        <v>309</v>
      </c>
      <c r="I32" s="53" t="s">
        <v>310</v>
      </c>
      <c r="J32" s="123" t="s">
        <v>384</v>
      </c>
    </row>
    <row r="33" ht="18.75" customHeight="1" spans="1:10">
      <c r="A33" s="228" t="s">
        <v>261</v>
      </c>
      <c r="B33" s="53" t="s">
        <v>381</v>
      </c>
      <c r="C33" s="53" t="s">
        <v>304</v>
      </c>
      <c r="D33" s="53" t="s">
        <v>305</v>
      </c>
      <c r="E33" s="123" t="s">
        <v>385</v>
      </c>
      <c r="F33" s="53" t="s">
        <v>307</v>
      </c>
      <c r="G33" s="123" t="s">
        <v>341</v>
      </c>
      <c r="H33" s="53" t="s">
        <v>309</v>
      </c>
      <c r="I33" s="53" t="s">
        <v>310</v>
      </c>
      <c r="J33" s="123" t="s">
        <v>386</v>
      </c>
    </row>
    <row r="34" ht="18.75" customHeight="1" spans="1:10">
      <c r="A34" s="228" t="s">
        <v>261</v>
      </c>
      <c r="B34" s="53" t="s">
        <v>381</v>
      </c>
      <c r="C34" s="53" t="s">
        <v>304</v>
      </c>
      <c r="D34" s="53" t="s">
        <v>317</v>
      </c>
      <c r="E34" s="123" t="s">
        <v>387</v>
      </c>
      <c r="F34" s="53" t="s">
        <v>313</v>
      </c>
      <c r="G34" s="123" t="s">
        <v>319</v>
      </c>
      <c r="H34" s="53" t="s">
        <v>320</v>
      </c>
      <c r="I34" s="53" t="s">
        <v>310</v>
      </c>
      <c r="J34" s="123" t="s">
        <v>388</v>
      </c>
    </row>
    <row r="35" ht="40" customHeight="1" spans="1:10">
      <c r="A35" s="228" t="s">
        <v>261</v>
      </c>
      <c r="B35" s="53" t="s">
        <v>381</v>
      </c>
      <c r="C35" s="53" t="s">
        <v>304</v>
      </c>
      <c r="D35" s="53" t="s">
        <v>317</v>
      </c>
      <c r="E35" s="123" t="s">
        <v>389</v>
      </c>
      <c r="F35" s="53" t="s">
        <v>313</v>
      </c>
      <c r="G35" s="123" t="s">
        <v>319</v>
      </c>
      <c r="H35" s="53" t="s">
        <v>320</v>
      </c>
      <c r="I35" s="53" t="s">
        <v>310</v>
      </c>
      <c r="J35" s="123" t="s">
        <v>357</v>
      </c>
    </row>
    <row r="36" ht="18.75" customHeight="1" spans="1:10">
      <c r="A36" s="228" t="s">
        <v>261</v>
      </c>
      <c r="B36" s="53" t="s">
        <v>381</v>
      </c>
      <c r="C36" s="53" t="s">
        <v>325</v>
      </c>
      <c r="D36" s="53" t="s">
        <v>358</v>
      </c>
      <c r="E36" s="123" t="s">
        <v>390</v>
      </c>
      <c r="F36" s="53" t="s">
        <v>313</v>
      </c>
      <c r="G36" s="123" t="s">
        <v>362</v>
      </c>
      <c r="H36" s="53"/>
      <c r="I36" s="53" t="s">
        <v>363</v>
      </c>
      <c r="J36" s="123" t="s">
        <v>391</v>
      </c>
    </row>
    <row r="37" ht="35" customHeight="1" spans="1:10">
      <c r="A37" s="228" t="s">
        <v>261</v>
      </c>
      <c r="B37" s="53" t="s">
        <v>381</v>
      </c>
      <c r="C37" s="53" t="s">
        <v>331</v>
      </c>
      <c r="D37" s="53" t="s">
        <v>332</v>
      </c>
      <c r="E37" s="123" t="s">
        <v>335</v>
      </c>
      <c r="F37" s="53" t="s">
        <v>307</v>
      </c>
      <c r="G37" s="123" t="s">
        <v>323</v>
      </c>
      <c r="H37" s="53" t="s">
        <v>320</v>
      </c>
      <c r="I37" s="53" t="s">
        <v>310</v>
      </c>
      <c r="J37" s="123" t="s">
        <v>392</v>
      </c>
    </row>
    <row r="38" ht="18.75" customHeight="1" spans="1:10">
      <c r="A38" s="228" t="s">
        <v>283</v>
      </c>
      <c r="B38" s="53" t="s">
        <v>393</v>
      </c>
      <c r="C38" s="53" t="s">
        <v>304</v>
      </c>
      <c r="D38" s="53" t="s">
        <v>305</v>
      </c>
      <c r="E38" s="123" t="s">
        <v>394</v>
      </c>
      <c r="F38" s="53" t="s">
        <v>307</v>
      </c>
      <c r="G38" s="123" t="s">
        <v>383</v>
      </c>
      <c r="H38" s="53" t="s">
        <v>349</v>
      </c>
      <c r="I38" s="53" t="s">
        <v>310</v>
      </c>
      <c r="J38" s="123" t="s">
        <v>395</v>
      </c>
    </row>
    <row r="39" ht="18.75" customHeight="1" spans="1:10">
      <c r="A39" s="228" t="s">
        <v>283</v>
      </c>
      <c r="B39" s="53" t="s">
        <v>393</v>
      </c>
      <c r="C39" s="53" t="s">
        <v>304</v>
      </c>
      <c r="D39" s="53" t="s">
        <v>305</v>
      </c>
      <c r="E39" s="123" t="s">
        <v>396</v>
      </c>
      <c r="F39" s="53" t="s">
        <v>307</v>
      </c>
      <c r="G39" s="123" t="s">
        <v>341</v>
      </c>
      <c r="H39" s="53" t="s">
        <v>397</v>
      </c>
      <c r="I39" s="53" t="s">
        <v>310</v>
      </c>
      <c r="J39" s="123" t="s">
        <v>398</v>
      </c>
    </row>
    <row r="40" ht="30" customHeight="1" spans="1:10">
      <c r="A40" s="228" t="s">
        <v>283</v>
      </c>
      <c r="B40" s="53" t="s">
        <v>393</v>
      </c>
      <c r="C40" s="53" t="s">
        <v>304</v>
      </c>
      <c r="D40" s="53" t="s">
        <v>305</v>
      </c>
      <c r="E40" s="123" t="s">
        <v>399</v>
      </c>
      <c r="F40" s="53" t="s">
        <v>307</v>
      </c>
      <c r="G40" s="123" t="s">
        <v>155</v>
      </c>
      <c r="H40" s="53" t="s">
        <v>309</v>
      </c>
      <c r="I40" s="53" t="s">
        <v>310</v>
      </c>
      <c r="J40" s="123" t="s">
        <v>400</v>
      </c>
    </row>
    <row r="41" ht="18.75" customHeight="1" spans="1:10">
      <c r="A41" s="228" t="s">
        <v>283</v>
      </c>
      <c r="B41" s="53" t="s">
        <v>393</v>
      </c>
      <c r="C41" s="53" t="s">
        <v>325</v>
      </c>
      <c r="D41" s="53" t="s">
        <v>358</v>
      </c>
      <c r="E41" s="123" t="s">
        <v>377</v>
      </c>
      <c r="F41" s="53" t="s">
        <v>307</v>
      </c>
      <c r="G41" s="123" t="s">
        <v>378</v>
      </c>
      <c r="H41" s="53" t="s">
        <v>373</v>
      </c>
      <c r="I41" s="53" t="s">
        <v>310</v>
      </c>
      <c r="J41" s="123" t="s">
        <v>401</v>
      </c>
    </row>
    <row r="42" ht="70" customHeight="1" spans="1:10">
      <c r="A42" s="228" t="s">
        <v>283</v>
      </c>
      <c r="B42" s="53" t="s">
        <v>393</v>
      </c>
      <c r="C42" s="53" t="s">
        <v>331</v>
      </c>
      <c r="D42" s="53" t="s">
        <v>332</v>
      </c>
      <c r="E42" s="123" t="s">
        <v>333</v>
      </c>
      <c r="F42" s="53" t="s">
        <v>307</v>
      </c>
      <c r="G42" s="123" t="s">
        <v>323</v>
      </c>
      <c r="H42" s="53" t="s">
        <v>320</v>
      </c>
      <c r="I42" s="53" t="s">
        <v>310</v>
      </c>
      <c r="J42" s="123" t="s">
        <v>380</v>
      </c>
    </row>
  </sheetData>
  <mergeCells count="12">
    <mergeCell ref="A2:J2"/>
    <mergeCell ref="A3:H3"/>
    <mergeCell ref="A7:A14"/>
    <mergeCell ref="A15:A26"/>
    <mergeCell ref="A27:A31"/>
    <mergeCell ref="A32:A37"/>
    <mergeCell ref="A38:A42"/>
    <mergeCell ref="B7:B14"/>
    <mergeCell ref="B15:B26"/>
    <mergeCell ref="B27:B31"/>
    <mergeCell ref="B32:B37"/>
    <mergeCell ref="B38:B42"/>
  </mergeCells>
  <printOptions horizontalCentered="1"/>
  <pageMargins left="0.357638888888889" right="0.357638888888889" top="0.60625" bottom="0.409027777777778" header="0.5" footer="0.5"/>
  <pageSetup paperSize="9" scale="7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罗文菊</cp:lastModifiedBy>
  <dcterms:created xsi:type="dcterms:W3CDTF">2025-02-25T10:39:00Z</dcterms:created>
  <dcterms:modified xsi:type="dcterms:W3CDTF">2025-03-11T11:51:54Z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8EA3EF4B915842BBB3648C2889CECFF8_13</vt:lpwstr>
  </property>
  <property fmtid="{D5CDD505-2E9C-101B-9397-08002B2CF9AE}" pid="3" name="KSOProductBuildVer">
    <vt:lpwstr>2052-12.1.0.18276</vt:lpwstr>
  </property>
</Properties>
</file>