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部门财务收支预算总表01-1" sheetId="1" r:id="rId2"/>
    <sheet name="部门收入预算表01-2" sheetId="2" r:id="rId3"/>
    <sheet name="部门支出预算表01-3" sheetId="3" r:id="rId4"/>
    <sheet name="部门财政拨款收支预算总表02-1" sheetId="4" r:id="rId5"/>
    <sheet name="一般公共预算支出预算表02-2" sheetId="5" r:id="rId6"/>
    <sheet name="“三公”经费支出预算表03" sheetId="6" r:id="rId7"/>
    <sheet name="部门基本支出预算表04" sheetId="7" r:id="rId8"/>
    <sheet name="部门项目支出预算表05-1" sheetId="8" r:id="rId9"/>
    <sheet name="部门项目支出绩效目标表05-2" sheetId="9" r:id="rId10"/>
    <sheet name="部门政府性基金预算支出预算表06" sheetId="10" r:id="rId11"/>
    <sheet name="部门政府采购预算表07" sheetId="11" r:id="rId12"/>
    <sheet name="部门政府购买服务预算表08" sheetId="12" r:id="rId13"/>
    <sheet name="市对下转移支付预算表09-1" sheetId="13" r:id="rId14"/>
    <sheet name="市对下转移支付绩效目标表09-2" sheetId="14" r:id="rId15"/>
    <sheet name="新增资产配置表10" sheetId="15" r:id="rId16"/>
    <sheet name="转移支付补助项目支出预算表11" sheetId="16" r:id="rId17"/>
    <sheet name="部门项目中期规划预算表12" sheetId="17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<sst xmlns="http://schemas.openxmlformats.org/spreadsheetml/2006/main" count="1734" uniqueCount="518">
  <si>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</si>
  <si>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</si>
  <si>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</si>
  <si>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</si>
  <si>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</si>
  <si>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</si>
  <si>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</si>
  <si>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</si>
  <si>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</si>
  <si>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</si>
  <si>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</si>
  <si>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</si>
  <si>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</si>
  <si>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</si>
  <si>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</si>
  <si>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</si>
  <si>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</si>
  <si>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</si>
  <si>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</si>
  <si>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</si>
  <si>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</si>
  <si>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</si>
  <si>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</si>
  <si>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</si>
  <si>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</si>
  <si>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</si>
  <si>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 xml:space="preserve"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</si>
  <si>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</si>
  <si>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</si>
  <si>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</si>
  <si>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</si>
  <si>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</si>
  <si>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</si>
  <si>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</si>
  <si>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</si>
  <si>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</si>
  <si>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</si>
  <si>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</si>
  <si>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</si>
  <si>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</si>
  <si>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</si>
  <si>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</si>
  <si>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</si>
  <si>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</si>
  <si>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</si>
  <si>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</si>
  <si>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</si>
  <si>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</si>
  <si>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</si>
  <si>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</si>
  <si>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</si>
  <si>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</si>
  <si>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</si>
  <si>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</si>
  <si>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</si>
  <si>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</si>
  <si>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</si>
  <si>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</si>
  <si>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</si>
  <si>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</si>
  <si>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</si>
  <si>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</si>
  <si>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</si>
  <si>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</si>
  <si>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</si>
  <si>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</si>
  <si>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</si>
  <si>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</si>
  <si>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</si>
  <si>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</si>
  <si>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</si>
  <si>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临沧市残疾人联合会</t>
  </si>
  <si>
    <t>210001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</si>
  <si>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</si>
  <si>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</si>
  <si>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</si>
  <si>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</si>
  <si>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</si>
  <si>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</si>
  <si>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</si>
  <si>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</si>
  <si>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</si>
  <si>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</si>
  <si>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</si>
  <si>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</si>
  <si>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</si>
  <si>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</si>
  <si>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</si>
  <si>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</si>
  <si>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</si>
  <si>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</si>
  <si>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</si>
  <si>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</si>
  <si>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</si>
  <si>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</si>
  <si>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</si>
  <si>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</si>
  <si>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</si>
  <si>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</si>
  <si>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</si>
  <si>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</si>
  <si>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</si>
  <si>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</si>
  <si>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</si>
  <si>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</t>
  </si>
  <si>
    <t>2081199</t>
  </si>
  <si>
    <t>其他残疾人事业支出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</si>
  <si>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</si>
  <si>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</si>
  <si>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</si>
  <si>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</si>
  <si>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</si>
  <si>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</si>
  <si>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</si>
  <si>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</si>
  <si>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</si>
  <si>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</si>
  <si>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</si>
  <si>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</si>
  <si>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</si>
  <si>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</si>
  <si>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</si>
  <si>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</si>
  <si>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</si>
  <si>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</si>
  <si>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</si>
  <si>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</si>
  <si>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2296006</t>
  </si>
  <si>
    <t>用于残疾人事业的彩票公益金支出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</si>
  <si>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</si>
  <si>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</si>
  <si>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</si>
  <si>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</si>
  <si>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</si>
  <si>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</si>
  <si>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</si>
  <si>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</si>
  <si>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</si>
  <si>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</si>
  <si>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</si>
  <si>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</si>
  <si>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</si>
  <si>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</si>
  <si>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</si>
  <si>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</si>
  <si>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</si>
  <si>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</si>
  <si>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</si>
  <si>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</si>
  <si>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</si>
  <si>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</si>
  <si>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</si>
  <si>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</si>
  <si>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</si>
  <si>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</si>
  <si>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</si>
  <si>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</si>
  <si>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</si>
  <si>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</si>
  <si>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</si>
  <si>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</si>
  <si>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</si>
  <si>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</si>
  <si>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</si>
  <si>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</si>
  <si>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</si>
  <si>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</si>
  <si>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</si>
  <si>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</si>
  <si>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</si>
  <si>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</si>
  <si>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</si>
  <si>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</si>
  <si>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</si>
  <si>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</si>
  <si>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</si>
  <si>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</si>
  <si>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</si>
  <si>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</si>
  <si>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</si>
  <si>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</si>
  <si>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</si>
  <si>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</si>
  <si>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</si>
  <si>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</si>
  <si>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</si>
  <si>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</si>
  <si>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</si>
  <si>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</si>
  <si>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</si>
  <si>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</si>
  <si>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</si>
  <si>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</si>
  <si>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</si>
  <si>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</si>
  <si>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</si>
  <si>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</si>
  <si>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</si>
  <si>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</si>
  <si>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</si>
  <si>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</si>
  <si>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</si>
  <si>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</si>
  <si>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</si>
  <si>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</si>
  <si>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</si>
  <si>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</si>
  <si>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</si>
  <si>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530900210000000002466</t>
  </si>
  <si>
    <t>行政人员支出工资</t>
  </si>
  <si>
    <t>30101</t>
  </si>
  <si>
    <t>基本工资</t>
  </si>
  <si>
    <t>530900210000000002467</t>
  </si>
  <si>
    <t>事业人员支出工资</t>
  </si>
  <si>
    <t>30102</t>
  </si>
  <si>
    <t>津贴补贴</t>
  </si>
  <si>
    <t>530900231100001483829</t>
  </si>
  <si>
    <t>行政人员绩效考核奖</t>
  </si>
  <si>
    <t>30103</t>
  </si>
  <si>
    <t>奖金</t>
  </si>
  <si>
    <t>530900231100001483826</t>
  </si>
  <si>
    <t>绩效工资（2017年提高标准部分）</t>
  </si>
  <si>
    <t>30107</t>
  </si>
  <si>
    <t>绩效工资</t>
  </si>
  <si>
    <t>530900210000000002468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</si>
  <si>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</si>
  <si>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</si>
  <si>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</si>
  <si>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</si>
  <si>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</si>
  <si>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</si>
  <si>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</si>
  <si>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</si>
  <si>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</si>
  <si>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</si>
  <si>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</si>
  <si>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</si>
  <si>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</si>
  <si>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530900210000000002469</t>
  </si>
  <si>
    <t>30113</t>
  </si>
  <si>
    <t>530900210000000002478</t>
  </si>
  <si>
    <t>一般公用经费</t>
  </si>
  <si>
    <t>30201</t>
  </si>
  <si>
    <t>办公费</t>
  </si>
  <si>
    <t>530900210000000004644</t>
  </si>
  <si>
    <t>30217</t>
  </si>
  <si>
    <t>30299</t>
  </si>
  <si>
    <t>其他商品和服务支出</t>
  </si>
  <si>
    <t>530900210000000002477</t>
  </si>
  <si>
    <t>离退休公用经费</t>
  </si>
  <si>
    <t>530900210000000002479</t>
  </si>
  <si>
    <t>职工教育经费</t>
  </si>
  <si>
    <t>30216</t>
  </si>
  <si>
    <t>培训费</t>
  </si>
  <si>
    <t>530900210000000002475</t>
  </si>
  <si>
    <t>工会经费</t>
  </si>
  <si>
    <t>30228</t>
  </si>
  <si>
    <t>530900210000000002476</t>
  </si>
  <si>
    <t>福利费</t>
  </si>
  <si>
    <t>30229</t>
  </si>
  <si>
    <t>530900210000000002472</t>
  </si>
  <si>
    <t>公务用车运行维护费</t>
  </si>
  <si>
    <t>30231</t>
  </si>
  <si>
    <t>530900210000000002473</t>
  </si>
  <si>
    <t>行政人员公务交通补贴</t>
  </si>
  <si>
    <t>30239</t>
  </si>
  <si>
    <t>其他交通费用</t>
  </si>
  <si>
    <t>530900210000000002470</t>
  </si>
  <si>
    <t>离退休费</t>
  </si>
  <si>
    <t>30302</t>
  </si>
  <si>
    <t>退休费</t>
  </si>
  <si>
    <t>530900231100001172271</t>
  </si>
  <si>
    <t>遗属生活补助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</si>
  <si>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</si>
  <si>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</si>
  <si>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</si>
  <si>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</si>
  <si>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</si>
  <si>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</si>
  <si>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</si>
  <si>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</si>
  <si>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</si>
  <si>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彩票公益金用于残疾人事业发展经费</t>
  </si>
  <si>
    <t>事业发展类</t>
  </si>
  <si>
    <t>530900221100000775317</t>
  </si>
  <si>
    <t>30227</t>
  </si>
  <si>
    <t>委托业务费</t>
  </si>
  <si>
    <t>残疾人春节慰问经费</t>
  </si>
  <si>
    <t>530900200000000000128</t>
  </si>
  <si>
    <t>残疾人就业培训经费</t>
  </si>
  <si>
    <t>民生类</t>
  </si>
  <si>
    <t>530900200000000001225</t>
  </si>
  <si>
    <t>残疾人劳动就业服务中心综合管理工作经费</t>
  </si>
  <si>
    <t>530900241100002749544</t>
  </si>
  <si>
    <t>30211</t>
  </si>
  <si>
    <t>差旅费</t>
  </si>
  <si>
    <t>30213</t>
  </si>
  <si>
    <t>维修（护）费</t>
  </si>
  <si>
    <t>30226</t>
  </si>
  <si>
    <t>劳务费</t>
  </si>
  <si>
    <t>残疾人事业综合管理工作经费</t>
  </si>
  <si>
    <t>530900200000000001314</t>
  </si>
  <si>
    <t>30205</t>
  </si>
  <si>
    <t>水费</t>
  </si>
  <si>
    <t>30206</t>
  </si>
  <si>
    <t>电费</t>
  </si>
  <si>
    <t>30207</t>
  </si>
  <si>
    <t>邮电费</t>
  </si>
  <si>
    <t>30215</t>
  </si>
  <si>
    <t>会议费</t>
  </si>
  <si>
    <t>单位自有补助资金</t>
  </si>
  <si>
    <t>530900251100004095441</t>
  </si>
  <si>
    <t>31001</t>
  </si>
  <si>
    <t>房屋建筑物购建</t>
  </si>
  <si>
    <t>全国助残日和“六一”儿童节残疾人慰问经费</t>
  </si>
  <si>
    <t>530900200000000001315</t>
  </si>
  <si>
    <t>30306</t>
  </si>
  <si>
    <t>救济费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</si>
  <si>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</si>
  <si>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</si>
  <si>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</si>
  <si>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</si>
  <si>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</si>
  <si>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</si>
  <si>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</si>
  <si>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</si>
  <si>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</si>
  <si>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</si>
  <si>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</si>
  <si>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</si>
  <si>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</si>
  <si>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走访慰问市特殊教育学校师生和困难残疾人。</t>
  </si>
  <si>
    <t>产出指标</t>
  </si>
  <si>
    <t>数量指标</t>
  </si>
  <si>
    <t>在全国助残日期间对困难残疾人进行慰问的户数</t>
  </si>
  <si>
    <t>&gt;=</t>
  </si>
  <si>
    <t>10</t>
  </si>
  <si>
    <t>户</t>
  </si>
  <si>
    <t>定量指标</t>
  </si>
  <si>
    <t>在“全国助残日”期间走访慰问困难残疾人户户数</t>
  </si>
  <si>
    <t>在“六一”儿童节期间对市特殊教育学校进行慰问的次数</t>
  </si>
  <si>
    <t>=</t>
  </si>
  <si>
    <t>1.00</t>
  </si>
  <si>
    <t>次</t>
  </si>
  <si>
    <t>在国际“六一”儿童节期间走访慰问市特殊教育学校残疾学生次数</t>
  </si>
  <si>
    <t>时效指标</t>
  </si>
  <si>
    <t>项目完成时间</t>
  </si>
  <si>
    <t>2025年12月31日前</t>
  </si>
  <si>
    <t>年-月-日</t>
  </si>
  <si>
    <t>成本指标</t>
  </si>
  <si>
    <t>经济成本指标</t>
  </si>
  <si>
    <t>10000</t>
  </si>
  <si>
    <t>元</t>
  </si>
  <si>
    <t>慰问市特殊教育学校慰问金</t>
  </si>
  <si>
    <t>效益指标</t>
  </si>
  <si>
    <t>社会效益</t>
  </si>
  <si>
    <t>进一步营造关心、关爱残疾人的社会氛围</t>
  </si>
  <si>
    <t>良好</t>
  </si>
  <si>
    <t>年</t>
  </si>
  <si>
    <t>定性指标</t>
  </si>
  <si>
    <t>进一步营造关心、关爱残疾人的良好社会氛围</t>
  </si>
  <si>
    <t>满意度指标</t>
  </si>
  <si>
    <t>服务对象满意度</t>
  </si>
  <si>
    <t>得到慰问的残疾人满意度</t>
  </si>
  <si>
    <t>90</t>
  </si>
  <si>
    <t>%</t>
  </si>
  <si>
    <t>通过问卷调查，了解得到慰问的残疾人满意度</t>
  </si>
  <si>
    <t xml:space="preserve">1、保证残疾人劳动就业服务中心正常运转； 2、2025年开展残疾人就业服务机构业务人员培训不少于一期；3、到县（区）开展调研、残疾人就业创业示范基地、示范点评估不少于3次。 </t>
  </si>
  <si>
    <t>残疾人就业服务机构业务人员培训人数</t>
  </si>
  <si>
    <t>16</t>
  </si>
  <si>
    <t>人</t>
  </si>
  <si>
    <t>调研残疾人就业创业示范基地、示范点的次数</t>
  </si>
  <si>
    <t>&lt;=</t>
  </si>
  <si>
    <t>2025年11月30日</t>
  </si>
  <si>
    <t>保正常运转</t>
  </si>
  <si>
    <t>正常运转</t>
  </si>
  <si>
    <t>保残疾人劳动就业服务中心正常运转</t>
  </si>
  <si>
    <t>服务残疾人的能力水平</t>
  </si>
  <si>
    <t>有所提高</t>
  </si>
  <si>
    <t>接受培训学员满意度</t>
  </si>
  <si>
    <t>走访慰问市特殊教育学校、市第三人民医院、困难残疾人户。</t>
  </si>
  <si>
    <t>走访慰问市特殊教育学校的次数</t>
  </si>
  <si>
    <t>反映慰问发放数量。</t>
  </si>
  <si>
    <t>走访慰问市第三人民医院的次数</t>
  </si>
  <si>
    <t>走访慰问市困难残疾人户的户数</t>
  </si>
  <si>
    <t>补助人群生活改善情况</t>
  </si>
  <si>
    <t>显著</t>
  </si>
  <si>
    <t>补助人群生活的改善</t>
  </si>
  <si>
    <t>受益对象满意度</t>
  </si>
  <si>
    <t>通过调查，满意和较满意的受益对象占全部调研对象的比例。</t>
  </si>
  <si>
    <t xml:space="preserve">进一步增强康复服务机构的设施建设，扩大康复服务范围，在临沧恒为康医院（市残疾人康复中心）新建聋儿语训室、增添听力言语康复训练设备，不断提升为听力残疾儿童提供康复服务的水平和能力，使更多的听力残疾儿童就近就便享受康复服务。  </t>
  </si>
  <si>
    <t>新建成聋儿语训室的个数</t>
  </si>
  <si>
    <t>个</t>
  </si>
  <si>
    <t>为听力残疾儿童提供康复服务的能力和水平</t>
  </si>
  <si>
    <t>显著提高</t>
  </si>
  <si>
    <t>为听力残疾儿童提供康复服务的能力和水平是否提高</t>
  </si>
  <si>
    <t>使听力残疾儿童就近就便享受听力言语康复服务认可率</t>
  </si>
  <si>
    <t>60</t>
  </si>
  <si>
    <t>项目对象及相关人员满意度</t>
  </si>
  <si>
    <t>1.残疾人职业技能培训300元/人/天×20人×15天=9万元 。2.组队参加全省残疾人岗位精英职业技能竞赛6.5万元。培训费用：300元/人/天×8人×15天=3.6万元；参训费用：2.9万元（交通费、伙食费、误工费等）。</t>
  </si>
  <si>
    <t>残疾人职业技能培训人数</t>
  </si>
  <si>
    <t>20</t>
  </si>
  <si>
    <t>参加全省残疾人岗位精英职业技能竞赛选手培训人数</t>
  </si>
  <si>
    <t>8</t>
  </si>
  <si>
    <t>培训完成时间</t>
  </si>
  <si>
    <t>残疾人培训完成时间</t>
  </si>
  <si>
    <t>300</t>
  </si>
  <si>
    <t>30天以内的培训按照综合定额300元/人/天标准控制</t>
  </si>
  <si>
    <t>残疾人创业就业能力</t>
  </si>
  <si>
    <t>残疾人创业就业能力有所提高</t>
  </si>
  <si>
    <t>用于残疾人康复、教育、就业、维权信访等工作以及市残联综合服务中心物业管理费、干部职工业务培训、办公费等工作性支出。</t>
  </si>
  <si>
    <t>工资福利发放人数（临时聘用人员）</t>
  </si>
  <si>
    <t>反映单位临时聘用人员实际发放工资人员数量。工资福利包括：人员工资、社会保险、住房公积金。</t>
  </si>
  <si>
    <t>工作会议次数</t>
  </si>
  <si>
    <t>反映干部职工参加会议次数。</t>
  </si>
  <si>
    <t>市残联综合服务中心进行修缮保障次数</t>
  </si>
  <si>
    <t>反映市残联综合服务中心维护次数</t>
  </si>
  <si>
    <t>项目完成及时率</t>
  </si>
  <si>
    <t>80</t>
  </si>
  <si>
    <t>项目按年度完成情况。</t>
  </si>
  <si>
    <t>确保市残联机关及残疾人各项工作正常运转情况</t>
  </si>
  <si>
    <t>反映部门（单位）运转情况。</t>
  </si>
  <si>
    <t>社会公众满意度</t>
  </si>
  <si>
    <t>反映公从对残联工作情况的满意程度。</t>
  </si>
  <si>
    <t>1.开展残疾人政策宣传，组织残疾人开展体育、文化活动。2.开展残疾人文艺节目创编，组织参加云南省第十届残疾人艺术汇演，丰富残疾人文化生活，提升我市残疾人文化艺术水平。3.微信公众号进行维护升级,扩大残疾人事业宣传面,使残联传播力、影响力进一步提升。4.为推动残疾人各专门协会进一步做好本类残疾人的利益代言人、权益维护者和服务提供者，组织开展残疾人专门协会活动。5.开展一期残疾人非遗传承培训班，培训人员不低于14人。通过培训，提高残疾人创业就业能力。6.举办一期全市残疾人岗位精英职业技能赛前培训及竞赛。7.为不低于30名有需求的肢体残疾人提供矫形器和假肢适配服务，使残疾人就近就便享受残疾人康复服务。8.为不低于13名0-8岁家庭困难，视力、听力、言语、肢体、智力等残疾儿童和孤独症儿童提供人工耳蜗及助听器验配、肢体矫治手术、功能训练等服务。</t>
  </si>
  <si>
    <t>开展残疾人文化宣传及体育活动的次数</t>
  </si>
  <si>
    <t>为残疾儿童提供康复救助的人数</t>
  </si>
  <si>
    <t>13</t>
  </si>
  <si>
    <t>为残疾儿童提供康复救助的人数≥13人</t>
  </si>
  <si>
    <t>创编残疾人文艺节目的个数</t>
  </si>
  <si>
    <t>组织参加全省残疾人文艺汇演的次数</t>
  </si>
  <si>
    <t>维护市残联微信公众号的个数</t>
  </si>
  <si>
    <t>参加协会活动的人数</t>
  </si>
  <si>
    <t>残疾人“非遗传承竹丝编”培训的人数</t>
  </si>
  <si>
    <t>14</t>
  </si>
  <si>
    <t>参加竞赛的人数</t>
  </si>
  <si>
    <t>61</t>
  </si>
  <si>
    <t>获得矫形器和假肢适配服务的人数</t>
  </si>
  <si>
    <t>30</t>
  </si>
  <si>
    <t>项目完成时限</t>
  </si>
  <si>
    <t>2025年12月30日</t>
  </si>
  <si>
    <t>残疾人享有公共文化服务水平</t>
  </si>
  <si>
    <t>残疾人文化艺术水平提升情况</t>
  </si>
  <si>
    <t>有所提升</t>
  </si>
  <si>
    <t>协会联系服务情况</t>
  </si>
  <si>
    <t>协会联系服务残疾人的覆盖率、影响力情况</t>
  </si>
  <si>
    <t>为残疾人提供康复服务的能力和水平</t>
  </si>
  <si>
    <t>残疾人及亲属对项目的满意度</t>
  </si>
  <si>
    <t>参加协会活动人员的满意度</t>
  </si>
  <si>
    <t>接受培训学员满意度情况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</si>
  <si>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</si>
  <si>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</si>
  <si>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</si>
  <si>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</si>
  <si>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</si>
  <si>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</si>
  <si>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</si>
  <si>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</si>
  <si>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</si>
  <si>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</si>
  <si>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</si>
  <si>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</si>
  <si>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</si>
  <si>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</si>
  <si>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</si>
  <si>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</si>
  <si>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车辆加油</t>
  </si>
  <si>
    <t>车辆加油、添加燃料服务</t>
  </si>
  <si>
    <t>车辆维修保养</t>
  </si>
  <si>
    <t>车辆维修和保养服务</t>
  </si>
  <si>
    <t>车辆保险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</si>
  <si>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</si>
  <si>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</si>
  <si>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</si>
  <si>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</si>
  <si>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</si>
  <si>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</si>
  <si>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</si>
  <si>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</si>
  <si>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</si>
  <si>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</si>
  <si>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</si>
  <si>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</si>
  <si>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</si>
  <si>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</si>
  <si>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</si>
  <si>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</si>
  <si>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</si>
  <si>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</si>
  <si>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助残就业扶持行动(对下）补助经费</t>
  </si>
  <si>
    <t>预算09-2表</t>
  </si>
  <si>
    <t>1.完成1个市级残疾人就业创业示范基地,补助标准:10万元/个；2.完成市级56户残疾人就业创业示范户，补助标准:1万元/户。 3.完成盲人保健按摩机构规范化建设1家。</t>
  </si>
  <si>
    <t>扶持市级残疾人就业创业示范基地</t>
  </si>
  <si>
    <t>扶持市级残疾人就业创业示范户</t>
  </si>
  <si>
    <t>56</t>
  </si>
  <si>
    <t>扶持盲人保健按摩机构</t>
  </si>
  <si>
    <t>2025年12月31日</t>
  </si>
  <si>
    <t>补助改善情况</t>
  </si>
  <si>
    <t>社会服务能力提升</t>
  </si>
  <si>
    <t>接受扶持的残疾人满意度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</si>
  <si>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</si>
  <si>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</si>
  <si>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</si>
  <si>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</si>
  <si>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</si>
  <si>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</si>
  <si>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</si>
  <si>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</si>
  <si>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</si>
  <si>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</si>
  <si>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</si>
  <si>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</si>
  <si>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</si>
  <si>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</si>
  <si>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</si>
  <si>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>323 事业发展类</t>
  </si>
  <si>
    <t>对下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</si>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</sst>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;-#,##0.00;;@"/>
    <numFmt numFmtId="172" formatCode="#,##0;-#,##0;;@"/>
    <numFmt numFmtId="173" formatCode="HH:mm:ss"/>
    <numFmt numFmtId="174" formatCode="yyyy-MM-dd"/>
    <numFmt numFmtId="175" formatCode="yyyy-MM-dd HH:mm:ss"/>
  </numFmts>
  <fonts count="30">
    <font>
      <sz val="9"/>
      <color rgb="FF000000"/>
      <name val="Microsoft YaHei UI"/>
    </font>
    <font>
      <sz val="9"/>
      <color auto="1"/>
      <name val="宋体"/>
    </font>
    <font>
      <sz val="9"/>
      <color rgb="FF000000"/>
      <name val="宋体"/>
    </font>
    <font>
      <sz val="22"/>
      <color rgb="FF000000"/>
      <name val="方正小标宋简体"/>
    </font>
    <font>
      <sz val="19"/>
      <color rgb="FF00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0"/>
      <color auto="1"/>
      <name val="宋体"/>
    </font>
    <font>
      <b/>
      <sz val="9"/>
      <color auto="1"/>
      <name val="宋体"/>
    </font>
    <font>
      <b/>
      <sz val="9"/>
      <color rgb="FF000000"/>
      <name val="宋体"/>
    </font>
    <font>
      <sz val="10"/>
      <color rgb="FF000000"/>
      <name val="Arial"/>
    </font>
    <font>
      <sz val="10"/>
      <color rgb="FF000000"/>
      <name val="宋体"/>
    </font>
    <font>
      <sz val="30"/>
      <color rgb="FF000000"/>
      <name val="宋体"/>
    </font>
    <font>
      <sz val="9"/>
      <color auto="1"/>
      <name val="Microsoft YaHei UI"/>
    </font>
    <font>
      <sz val="28"/>
      <color rgb="FF000000"/>
      <name val="宋体"/>
    </font>
    <font>
      <sz val="10"/>
      <color rgb="FF000000"/>
      <name val="Microsoft YaHei UI"/>
    </font>
    <font>
      <sz val="20"/>
      <color rgb="FF000000"/>
      <name val="宋体"/>
    </font>
    <font>
      <b/>
      <sz val="10"/>
      <color rgb="FF000000"/>
      <name val="宋体"/>
    </font>
    <font>
      <sz val="21"/>
      <color rgb="FF000000"/>
      <name val="宋体"/>
    </font>
    <font>
      <sz val="9.75"/>
      <color rgb="FF000000"/>
      <name val="宋体"/>
    </font>
    <font>
      <sz val="10"/>
      <color theme="1"/>
      <name val="宋体"/>
    </font>
    <font>
      <b/>
      <sz val="23"/>
      <color rgb="FF000000"/>
      <name val="宋体"/>
    </font>
    <font>
      <sz val="11"/>
      <color theme="1"/>
      <name val="宋体"/>
    </font>
    <font>
      <sz val="12"/>
      <color rgb="FF000000"/>
      <name val="宋体"/>
    </font>
    <font>
      <sz val="12"/>
      <color theme="1"/>
      <name val="宋体"/>
    </font>
    <font>
      <sz val="11.25"/>
      <color rgb="FF000000"/>
      <name val="宋体"/>
    </font>
    <font>
      <sz val="9"/>
      <color theme="1"/>
      <name val="宋体"/>
    </font>
    <font>
      <sz val="10"/>
      <color rgb="FFFFFFFF"/>
      <name val="宋体"/>
    </font>
    <font>
      <b/>
      <sz val="21"/>
      <color rgb="FF000000"/>
      <name val="宋体"/>
    </font>
    <font>
      <sz val="22"/>
      <color auto="1"/>
      <name val="方正小标宋简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8">
    <xf numFmtId="0" fontId="0" fillId="0" borderId="0">
      <alignment vertical="top"/>
      <protection locked="0"/>
    </xf>
    <xf numFmtId="171" fontId="1" fillId="0" borderId="1">
      <alignment horizontal="right" vertical="center"/>
    </xf>
    <xf numFmtId="49" fontId="1" fillId="0" borderId="1">
      <alignment horizontal="left" vertical="center" wrapText="1"/>
    </xf>
    <xf numFmtId="173" fontId="1" fillId="0" borderId="1">
      <alignment horizontal="right" vertical="center"/>
    </xf>
    <xf numFmtId="174" fontId="1" fillId="0" borderId="1">
      <alignment horizontal="right" vertical="center"/>
    </xf>
    <xf numFmtId="175" fontId="1" fillId="0" borderId="1">
      <alignment horizontal="right" vertical="center"/>
    </xf>
    <xf numFmtId="10" fontId="1" fillId="0" borderId="1">
      <alignment horizontal="right" vertical="center"/>
    </xf>
    <xf numFmtId="172" fontId="1" fillId="0" borderId="1">
      <alignment horizontal="right" vertical="center"/>
    </xf>
  </cellStyleXfs>
  <cellXfs count="238">
    <xf numFmtId="0" fontId="0" fillId="0" borderId="0" xfId="0" applyFont="1">
      <alignment vertical="top"/>
      <protection locked="0"/>
    </xf>
    <xf numFmtId="171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173" fontId="1" fillId="0" borderId="1" xfId="3" applyFont="1" applyBorder="1" applyNumberFormat="1">
      <alignment horizontal="right" vertical="center"/>
    </xf>
    <xf numFmtId="174" fontId="1" fillId="0" borderId="1" xfId="4" applyFont="1" applyBorder="1" applyNumberFormat="1">
      <alignment horizontal="right" vertical="center"/>
    </xf>
    <xf numFmtId="175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172" fontId="1" fillId="0" borderId="1" xfId="7" applyFont="1" applyBorder="1" applyNumberFormat="1">
      <alignment horizontal="right" vertical="center"/>
    </xf>
    <xf numFmtId="0" fontId="2" fillId="0" borderId="0" xfId="0" applyFont="1">
      <alignment horizontal="right" vertical="center"/>
    </xf>
    <xf numFmtId="0" fontId="3" fillId="0" borderId="0" xfId="0" applyFont="1" quotePrefix="1">
      <alignment horizontal="center" vertical="center"/>
    </xf>
    <xf numFmtId="0" fontId="4" fillId="0" borderId="0" xfId="0" applyFont="1">
      <alignment horizontal="center" vertical="top"/>
    </xf>
    <xf numFmtId="0" fontId="2" fillId="0" borderId="0" xfId="0" applyFont="1" quotePrefix="1">
      <alignment horizontal="left" vertical="center"/>
    </xf>
    <xf numFmtId="0" fontId="5" fillId="0" borderId="0" xfId="0" applyFont="1">
      <alignment horizontal="center" vertical="center"/>
    </xf>
    <xf numFmtId="0" fontId="6" fillId="0" borderId="2" xfId="0" applyFont="1" applyBorder="1">
      <alignment horizontal="center" vertical="center"/>
    </xf>
    <xf numFmtId="0" fontId="6" fillId="0" borderId="3" xfId="0" applyFont="1" applyBorder="1">
      <alignment horizontal="center" vertical="center"/>
    </xf>
    <xf numFmtId="0" fontId="6" fillId="0" borderId="4" xfId="0" applyFont="1" applyBorder="1">
      <alignment horizontal="center" vertical="center"/>
    </xf>
    <xf numFmtId="0" fontId="6" fillId="0" borderId="4" xfId="0" applyFont="1" applyBorder="1" quotePrefix="1">
      <alignment horizontal="center" vertical="center"/>
    </xf>
    <xf numFmtId="0" fontId="6" fillId="0" borderId="5" xfId="0" applyFont="1" applyBorder="1">
      <alignment horizontal="center" vertical="center"/>
    </xf>
    <xf numFmtId="0" fontId="2" fillId="0" borderId="1" xfId="0" applyFont="1" applyBorder="1">
      <alignment horizontal="left" vertical="center"/>
    </xf>
    <xf numFmtId="171" fontId="1" fillId="0" borderId="1" xfId="0" applyFont="1" applyBorder="1" applyNumberFormat="1">
      <alignment horizontal="right" vertical="center"/>
      <protection locked="0"/>
    </xf>
    <xf numFmtId="0" fontId="1" fillId="0" borderId="1" xfId="0" applyFont="1" applyBorder="1">
      <alignment horizontal="left" vertical="center"/>
      <protection locked="0"/>
    </xf>
    <xf numFmtId="0" fontId="1" fillId="0" borderId="3" xfId="0" applyFont="1" applyBorder="1">
      <alignment horizontal="left" vertical="center"/>
      <protection locked="0"/>
    </xf>
    <xf numFmtId="0" fontId="1" fillId="0" borderId="5" xfId="0" applyFont="1" applyBorder="1">
      <alignment horizontal="left" vertical="center"/>
      <protection locked="0"/>
    </xf>
    <xf numFmtId="0" fontId="1" fillId="0" borderId="6" xfId="0" applyFont="1" applyBorder="1">
      <alignment horizontal="left" vertical="center"/>
      <protection locked="0"/>
    </xf>
    <xf numFmtId="0" fontId="7" fillId="0" borderId="5" xfId="0" applyFont="1" applyBorder="1">
      <alignment vertical="center"/>
      <protection locked="0"/>
    </xf>
    <xf numFmtId="0" fontId="8" fillId="0" borderId="5" xfId="0" applyFont="1" applyBorder="1">
      <alignment horizontal="center" vertical="center"/>
      <protection locked="0"/>
    </xf>
    <xf numFmtId="171" fontId="1" fillId="0" borderId="1" xfId="0" applyFont="1" applyBorder="1" applyNumberFormat="1" quotePrefix="1">
      <alignment horizontal="right" vertical="center"/>
      <protection locked="0"/>
    </xf>
    <xf numFmtId="0" fontId="9" fillId="0" borderId="5" xfId="0" applyFont="1" applyBorder="1">
      <alignment horizontal="center" vertical="center"/>
    </xf>
    <xf numFmtId="171" fontId="8" fillId="0" borderId="1" xfId="0" applyFont="1" applyBorder="1" applyNumberFormat="1">
      <alignment horizontal="right" vertical="center"/>
      <protection locked="0"/>
    </xf>
    <xf numFmtId="0" fontId="9" fillId="0" borderId="1" xfId="0" applyFont="1" applyBorder="1">
      <alignment horizontal="center" vertical="center"/>
    </xf>
    <xf numFmtId="0" fontId="2" fillId="0" borderId="5" xfId="0" applyFont="1" applyBorder="1">
      <alignment horizontal="left" vertical="center"/>
    </xf>
    <xf numFmtId="0" fontId="9" fillId="0" borderId="5" xfId="0" applyFont="1" applyBorder="1">
      <alignment horizontal="center" vertical="center"/>
      <protection locked="0"/>
    </xf>
    <xf numFmtId="0" fontId="10" fillId="0" borderId="0" xfId="0" applyFont="1">
      <alignment vertical="top"/>
    </xf>
    <xf numFmtId="0" fontId="11" fillId="0" borderId="0" xfId="0" applyFont="1">
      <protection locked="0"/>
    </xf>
    <xf numFmtId="0" fontId="2" fillId="0" borderId="0" xfId="0" applyFont="1">
      <alignment horizontal="right" vertical="center"/>
      <protection locked="0"/>
    </xf>
    <xf numFmtId="0" fontId="3" fillId="0" borderId="0" xfId="0" applyFont="1">
      <alignment horizontal="center" vertical="center"/>
      <protection locked="0"/>
    </xf>
    <xf numFmtId="0" fontId="12" fillId="0" borderId="0" xfId="0" applyFont="1">
      <alignment horizontal="center" vertical="center"/>
    </xf>
    <xf numFmtId="0" fontId="12" fillId="0" borderId="0" xfId="0" applyFont="1">
      <alignment horizontal="center" vertical="center"/>
      <protection locked="0"/>
    </xf>
    <xf numFmtId="0" fontId="6" fillId="0" borderId="0" xfId="0" applyFont="1"/>
    <xf numFmtId="0" fontId="6" fillId="0" borderId="0" xfId="0" applyFont="1">
      <protection locked="0"/>
    </xf>
    <xf numFmtId="0" fontId="11" fillId="0" borderId="4" xfId="0" applyFont="1" applyBorder="1">
      <alignment horizontal="center" vertical="center" wrapText="1"/>
      <protection locked="0"/>
    </xf>
    <xf numFmtId="0" fontId="11" fillId="0" borderId="7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</xf>
    <xf numFmtId="0" fontId="11" fillId="0" borderId="8" xfId="0" applyFont="1" applyBorder="1">
      <alignment horizontal="center" vertical="center"/>
    </xf>
    <xf numFmtId="0" fontId="11" fillId="0" borderId="3" xfId="0" applyFont="1" applyBorder="1">
      <alignment horizontal="center" vertical="center" wrapText="1"/>
    </xf>
    <xf numFmtId="0" fontId="11" fillId="2" borderId="3" xfId="0" applyFont="1" applyFill="1" applyBorder="1">
      <alignment horizontal="center" vertical="center" wrapText="1"/>
      <protection locked="0"/>
    </xf>
    <xf numFmtId="0" fontId="11" fillId="0" borderId="9" xfId="0" applyFont="1" applyBorder="1">
      <alignment horizontal="center" vertical="center"/>
    </xf>
    <xf numFmtId="0" fontId="11" fillId="0" borderId="10" xfId="0" applyFont="1" applyBorder="1">
      <alignment horizontal="center" vertical="center"/>
    </xf>
    <xf numFmtId="0" fontId="11" fillId="0" borderId="10" xfId="0" applyFont="1" applyBorder="1">
      <alignment horizontal="center" vertical="center" wrapText="1"/>
      <protection locked="0"/>
    </xf>
    <xf numFmtId="0" fontId="11" fillId="0" borderId="11" xfId="0" applyFont="1" applyBorder="1">
      <alignment horizontal="center" vertical="center"/>
    </xf>
    <xf numFmtId="0" fontId="11" fillId="0" borderId="6" xfId="0" applyFont="1" applyBorder="1">
      <alignment horizontal="center" vertical="center"/>
    </xf>
    <xf numFmtId="0" fontId="11" fillId="0" borderId="5" xfId="0" applyFont="1" applyBorder="1">
      <alignment horizontal="center" vertical="center" wrapText="1"/>
    </xf>
    <xf numFmtId="0" fontId="11" fillId="0" borderId="6" xfId="0" applyFont="1" applyBorder="1">
      <alignment horizontal="center" vertical="center" wrapText="1"/>
    </xf>
    <xf numFmtId="0" fontId="2" fillId="0" borderId="6" xfId="0" applyFont="1" applyBorder="1">
      <alignment horizontal="center" vertical="center"/>
      <protection locked="0"/>
    </xf>
    <xf numFmtId="0" fontId="11" fillId="0" borderId="1" xfId="0" applyFont="1" applyBorder="1">
      <alignment horizontal="center" vertical="center"/>
    </xf>
    <xf numFmtId="0" fontId="2" fillId="0" borderId="5" xfId="0" applyFont="1" applyBorder="1">
      <alignment vertical="center" wrapText="1"/>
    </xf>
    <xf numFmtId="0" fontId="2" fillId="0" borderId="6" xfId="0" applyFont="1" applyBorder="1">
      <alignment vertical="center" wrapText="1"/>
    </xf>
    <xf numFmtId="0" fontId="2" fillId="0" borderId="5" xfId="0" applyFont="1" applyBorder="1">
      <alignment horizontal="left" vertical="center" wrapText="1" indent="1"/>
    </xf>
    <xf numFmtId="0" fontId="2" fillId="0" borderId="6" xfId="0" applyFont="1" applyBorder="1">
      <alignment horizontal="left" vertical="center" wrapText="1" indent="1"/>
    </xf>
    <xf numFmtId="0" fontId="2" fillId="0" borderId="5" xfId="0" applyFont="1" applyBorder="1">
      <alignment horizontal="center" vertical="center"/>
    </xf>
    <xf numFmtId="0" fontId="2" fillId="0" borderId="6" xfId="0" applyFont="1" applyBorder="1">
      <alignment vertical="center"/>
    </xf>
    <xf numFmtId="0" fontId="13" fillId="0" borderId="0" xfId="0" applyFont="1">
      <alignment vertical="center"/>
      <protection locked="0"/>
    </xf>
    <xf numFmtId="0" fontId="10" fillId="0" borderId="0" xfId="0" applyFont="1">
      <alignment vertical="center"/>
    </xf>
    <xf numFmtId="0" fontId="3" fillId="0" borderId="0" xfId="0" applyFont="1">
      <alignment horizontal="center" vertical="center"/>
    </xf>
    <xf numFmtId="0" fontId="14" fillId="0" borderId="0" xfId="0" applyFont="1">
      <alignment horizontal="center" vertical="center"/>
    </xf>
    <xf numFmtId="0" fontId="2" fillId="0" borderId="0" xfId="0" applyFont="1">
      <alignment horizontal="left" vertical="center" wrapText="1"/>
      <protection locked="0"/>
    </xf>
    <xf numFmtId="0" fontId="11" fillId="0" borderId="0" xfId="0" applyFont="1">
      <alignment horizontal="left" vertical="center" wrapText="1"/>
    </xf>
    <xf numFmtId="0" fontId="11" fillId="0" borderId="0" xfId="0" applyFont="1">
      <alignment wrapText="1"/>
    </xf>
    <xf numFmtId="0" fontId="11" fillId="0" borderId="0" xfId="0" applyFont="1"/>
    <xf numFmtId="0" fontId="15" fillId="0" borderId="0" xfId="0" applyFont="1"/>
    <xf numFmtId="0" fontId="6" fillId="0" borderId="4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 wrapText="1"/>
      <protection locked="0"/>
    </xf>
    <xf numFmtId="0" fontId="6" fillId="0" borderId="3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/>
    </xf>
    <xf numFmtId="0" fontId="6" fillId="0" borderId="5" xfId="0" applyFont="1" applyBorder="1">
      <alignment horizontal="center" vertical="center" wrapText="1"/>
    </xf>
    <xf numFmtId="0" fontId="6" fillId="0" borderId="1" xfId="0" applyFont="1" applyBorder="1">
      <alignment horizontal="center" vertical="center"/>
    </xf>
    <xf numFmtId="0" fontId="6" fillId="0" borderId="1" xfId="0" applyFont="1" applyBorder="1">
      <alignment horizontal="center" vertical="center" wrapText="1"/>
      <protection locked="0"/>
    </xf>
    <xf numFmtId="0" fontId="6" fillId="0" borderId="1" xfId="0" applyFont="1" applyBorder="1">
      <alignment horizontal="center" vertical="center" wrapText="1"/>
    </xf>
    <xf numFmtId="3" fontId="6" fillId="0" borderId="1" xfId="0" applyFont="1" applyBorder="1" applyNumberForma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>
      <alignment horizontal="left" vertical="center" wrapText="1" indent="1"/>
      <protection locked="0"/>
    </xf>
    <xf numFmtId="0" fontId="7" fillId="0" borderId="1" xfId="0" applyFont="1" applyBorder="1" quotePrefix="1">
      <alignment horizontal="left" vertical="center" wrapText="1" indent="1"/>
    </xf>
    <xf numFmtId="0" fontId="11" fillId="0" borderId="1" xfId="0" applyFont="1" applyBorder="1">
      <alignment horizontal="left" vertical="center" wrapText="1" indent="2"/>
      <protection locked="0"/>
    </xf>
    <xf numFmtId="0" fontId="11" fillId="0" borderId="1" xfId="0" applyFont="1" applyBorder="1" quotePrefix="1">
      <alignment horizontal="left" vertical="center" wrapText="1" indent="2"/>
    </xf>
    <xf numFmtId="0" fontId="11" fillId="0" borderId="1" xfId="0" applyFont="1" applyBorder="1">
      <alignment horizontal="center" vertical="center" wrapText="1"/>
      <protection locked="0"/>
    </xf>
    <xf numFmtId="0" fontId="11" fillId="0" borderId="1" xfId="0" applyFont="1" applyBorder="1">
      <alignment horizontal="center" vertical="center" wrapText="1"/>
    </xf>
    <xf numFmtId="0" fontId="16" fillId="0" borderId="0" xfId="0" applyFont="1">
      <alignment horizontal="center" vertical="center"/>
    </xf>
    <xf numFmtId="0" fontId="2" fillId="0" borderId="0" xfId="0" applyFont="1" quotePrefix="1">
      <alignment horizontal="left" vertical="center"/>
      <protection locked="0"/>
    </xf>
    <xf numFmtId="0" fontId="17" fillId="0" borderId="0" xfId="0" applyFont="1">
      <alignment horizontal="center" vertical="center"/>
    </xf>
    <xf numFmtId="0" fontId="6" fillId="0" borderId="4" xfId="0" applyFont="1" applyBorder="1" quotePrefix="1">
      <alignment horizontal="center" vertical="center"/>
      <protection locked="0"/>
    </xf>
    <xf numFmtId="0" fontId="2" fillId="0" borderId="1" xfId="0" applyFont="1" applyBorder="1">
      <alignment horizontal="left" vertical="center"/>
      <protection locked="0"/>
    </xf>
    <xf numFmtId="0" fontId="2" fillId="0" borderId="1" xfId="0" applyFont="1" applyBorder="1">
      <alignment vertical="center"/>
      <protection locked="0"/>
    </xf>
    <xf numFmtId="0" fontId="1" fillId="0" borderId="1" xfId="0" applyFont="1" applyBorder="1">
      <alignment vertical="center"/>
      <protection locked="0"/>
    </xf>
    <xf numFmtId="0" fontId="1" fillId="0" borderId="5" xfId="0" applyFont="1" applyBorder="1">
      <alignment vertical="center"/>
      <protection locked="0"/>
    </xf>
    <xf numFmtId="0" fontId="2" fillId="0" borderId="1" xfId="0" applyFont="1" applyBorder="1">
      <alignment horizontal="center" vertical="center"/>
      <protection locked="0"/>
    </xf>
    <xf numFmtId="0" fontId="2" fillId="0" borderId="1" xfId="0" applyFont="1" applyBorder="1">
      <alignment horizontal="center" vertical="center"/>
    </xf>
    <xf numFmtId="0" fontId="11" fillId="0" borderId="0" xfId="0" applyFont="1">
      <alignment vertical="top"/>
    </xf>
    <xf numFmtId="0" fontId="11" fillId="0" borderId="0" xfId="0" applyFont="1">
      <alignment horizontal="right" vertical="center"/>
    </xf>
    <xf numFmtId="0" fontId="18" fillId="0" borderId="0" xfId="0" applyFont="1">
      <alignment horizontal="center" vertical="center"/>
    </xf>
    <xf numFmtId="0" fontId="11" fillId="0" borderId="0" xfId="0" applyFont="1" quotePrefix="1">
      <alignment horizontal="left" vertical="center"/>
      <protection locked="0"/>
    </xf>
    <xf numFmtId="49" fontId="11" fillId="0" borderId="0" xfId="0" applyFont="1" applyNumberFormat="1"/>
    <xf numFmtId="0" fontId="11" fillId="0" borderId="0" xfId="0" applyFont="1">
      <alignment horizontal="right"/>
    </xf>
    <xf numFmtId="49" fontId="6" fillId="0" borderId="2" xfId="0" applyFont="1" applyBorder="1" applyNumberFormat="1">
      <alignment horizontal="center" vertical="center" wrapText="1"/>
    </xf>
    <xf numFmtId="49" fontId="6" fillId="0" borderId="3" xfId="0" applyFont="1" applyBorder="1" applyNumberFormat="1">
      <alignment horizontal="center" vertical="center" wrapText="1"/>
    </xf>
    <xf numFmtId="0" fontId="6" fillId="0" borderId="4" xfId="0" applyFont="1" applyBorder="1">
      <alignment horizontal="center" vertical="center"/>
      <protection locked="0"/>
    </xf>
    <xf numFmtId="0" fontId="6" fillId="0" borderId="2" xfId="0" applyFont="1" applyBorder="1">
      <alignment horizontal="center" vertical="center"/>
      <protection locked="0"/>
    </xf>
    <xf numFmtId="0" fontId="6" fillId="0" borderId="7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</xf>
    <xf numFmtId="0" fontId="6" fillId="0" borderId="6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wrapText="1"/>
    </xf>
    <xf numFmtId="0" fontId="2" fillId="0" borderId="1" xfId="0" applyFont="1" applyBorder="1">
      <alignment horizontal="left" vertical="center" wrapText="1" indent="1"/>
    </xf>
    <xf numFmtId="0" fontId="2" fillId="0" borderId="1" xfId="0" applyFont="1" applyBorder="1">
      <alignment horizontal="left" vertical="center" wrapText="1" indent="2"/>
    </xf>
    <xf numFmtId="0" fontId="11" fillId="0" borderId="2" xfId="0" applyFont="1" applyBorder="1">
      <alignment horizontal="center" vertical="center"/>
    </xf>
    <xf numFmtId="0" fontId="11" fillId="0" borderId="3" xfId="0" applyFont="1" applyBorder="1">
      <alignment horizontal="center" vertical="center"/>
    </xf>
    <xf numFmtId="0" fontId="19" fillId="0" borderId="0" xfId="0" applyFont="1">
      <alignment horizontal="center"/>
    </xf>
    <xf numFmtId="0" fontId="20" fillId="0" borderId="0" xfId="0" applyFont="1">
      <alignment horizontal="center" wrapText="1"/>
    </xf>
    <xf numFmtId="0" fontId="11" fillId="0" borderId="0" xfId="0" applyFont="1">
      <alignment horizontal="center" wrapText="1"/>
    </xf>
    <xf numFmtId="0" fontId="2" fillId="0" borderId="0" xfId="0" applyFont="1">
      <alignment horizontal="right" vertical="center" wrapText="1"/>
    </xf>
    <xf numFmtId="0" fontId="3" fillId="0" borderId="0" xfId="0" applyFont="1" quotePrefix="1">
      <alignment horizontal="center" vertical="center"/>
      <protection locked="0"/>
    </xf>
    <xf numFmtId="0" fontId="21" fillId="0" borderId="0" xfId="0" applyFont="1">
      <alignment horizontal="center" vertical="center"/>
      <protection locked="0"/>
    </xf>
    <xf numFmtId="0" fontId="6" fillId="0" borderId="5" xfId="0" applyFont="1" applyBorder="1">
      <alignment horizontal="center" vertical="center" wrapText="1"/>
      <protection locked="0"/>
    </xf>
    <xf numFmtId="0" fontId="22" fillId="0" borderId="5" xfId="0" applyFont="1" applyBorder="1">
      <alignment horizontal="center" vertical="center" wrapText="1"/>
      <protection locked="0"/>
    </xf>
    <xf numFmtId="0" fontId="23" fillId="0" borderId="1" xfId="0" applyFont="1" applyBorder="1">
      <alignment horizontal="center" vertical="center"/>
      <protection locked="0"/>
    </xf>
    <xf numFmtId="0" fontId="24" fillId="0" borderId="1" xfId="0" applyFont="1" applyBorder="1">
      <alignment horizontal="center" vertical="center"/>
    </xf>
    <xf numFmtId="0" fontId="23" fillId="0" borderId="1" xfId="0" applyFont="1" applyBorder="1">
      <alignment horizontal="center" vertical="center"/>
    </xf>
    <xf numFmtId="0" fontId="23" fillId="0" borderId="2" xfId="0" applyFont="1" applyBorder="1">
      <alignment horizontal="center" vertical="center"/>
    </xf>
    <xf numFmtId="171" fontId="25" fillId="0" borderId="1" xfId="0" applyFont="1" applyBorder="1" applyNumberFormat="1">
      <alignment horizontal="center" vertical="center"/>
    </xf>
    <xf numFmtId="171" fontId="26" fillId="0" borderId="1" xfId="0" applyFont="1" applyBorder="1" applyNumberFormat="1">
      <alignment horizontal="right" vertical="center"/>
    </xf>
    <xf numFmtId="171" fontId="2" fillId="0" borderId="1" xfId="0" applyFont="1" applyBorder="1" applyNumberFormat="1">
      <alignment horizontal="center" vertical="center"/>
    </xf>
    <xf numFmtId="0" fontId="11" fillId="0" borderId="0" xfId="0" applyFont="1">
      <alignment vertical="top"/>
      <protection locked="0"/>
    </xf>
    <xf numFmtId="49" fontId="11" fillId="0" borderId="0" xfId="0" applyFont="1" applyNumberFormat="1">
      <protection locked="0"/>
    </xf>
    <xf numFmtId="0" fontId="21" fillId="0" borderId="0" xfId="0" applyFont="1">
      <alignment horizontal="center" vertical="center"/>
    </xf>
    <xf numFmtId="0" fontId="6" fillId="0" borderId="0" xfId="0" applyFont="1">
      <alignment horizontal="left" vertical="center"/>
      <protection locked="0"/>
    </xf>
    <xf numFmtId="0" fontId="6" fillId="0" borderId="8" xfId="0" applyFont="1" applyBorder="1">
      <alignment horizontal="center" vertical="center"/>
      <protection locked="0"/>
    </xf>
    <xf numFmtId="0" fontId="6" fillId="0" borderId="3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 wrapText="1"/>
      <protection locked="0"/>
    </xf>
    <xf numFmtId="0" fontId="6" fillId="0" borderId="9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/>
    </xf>
    <xf numFmtId="0" fontId="6" fillId="0" borderId="2" xfId="0" applyFont="1" applyBorder="1">
      <alignment horizontal="center" vertical="center" wrapText="1"/>
      <protection locked="0"/>
    </xf>
    <xf numFmtId="0" fontId="6" fillId="0" borderId="5" xfId="0" applyFont="1" applyBorder="1">
      <alignment horizontal="center" vertical="center"/>
      <protection locked="0"/>
    </xf>
    <xf numFmtId="3" fontId="11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indent="1"/>
    </xf>
    <xf numFmtId="0" fontId="2" fillId="0" borderId="1" xfId="0" applyFont="1" applyBorder="1">
      <alignment horizontal="left" vertical="center" wrapText="1"/>
      <protection locked="0"/>
    </xf>
    <xf numFmtId="0" fontId="11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left" vertical="center"/>
      <protection locked="0"/>
    </xf>
    <xf numFmtId="0" fontId="2" fillId="0" borderId="3" xfId="0" applyFont="1" applyBorder="1">
      <alignment horizontal="left" vertical="center"/>
      <protection locked="0"/>
    </xf>
    <xf numFmtId="0" fontId="11" fillId="0" borderId="0" xfId="0" applyFont="1">
      <alignment vertical="center"/>
    </xf>
    <xf numFmtId="49" fontId="11" fillId="0" borderId="0" xfId="0" applyFont="1" applyNumberFormat="1">
      <alignment vertical="center"/>
    </xf>
    <xf numFmtId="0" fontId="2" fillId="0" borderId="0" xfId="0" applyFont="1">
      <alignment horizontal="left" vertical="center"/>
      <protection locked="0"/>
    </xf>
    <xf numFmtId="0" fontId="6" fillId="0" borderId="0" xfId="0" applyFont="1">
      <alignment horizontal="left" vertical="center"/>
    </xf>
    <xf numFmtId="0" fontId="6" fillId="0" borderId="0" xfId="0" applyFont="1">
      <alignment vertical="center"/>
    </xf>
    <xf numFmtId="0" fontId="6" fillId="0" borderId="4" xfId="0" applyFont="1" applyBorder="1">
      <alignment horizontal="center" vertical="center" wrapText="1"/>
    </xf>
    <xf numFmtId="0" fontId="6" fillId="0" borderId="9" xfId="0" applyFont="1" applyBorder="1">
      <alignment horizontal="center" vertical="center" wrapText="1"/>
    </xf>
    <xf numFmtId="0" fontId="6" fillId="0" borderId="12" xfId="0" applyFont="1" applyBorder="1">
      <alignment horizontal="center" vertical="center"/>
    </xf>
    <xf numFmtId="0" fontId="6" fillId="0" borderId="13" xfId="0" applyFont="1" applyBorder="1">
      <alignment horizontal="center" vertical="center" wrapText="1"/>
      <protection locked="0"/>
    </xf>
    <xf numFmtId="3" fontId="11" fillId="0" borderId="1" xfId="0" applyFont="1" applyBorder="1" applyNumberFormat="1">
      <alignment horizontal="center" vertical="center"/>
    </xf>
    <xf numFmtId="0" fontId="11" fillId="0" borderId="1" xfId="0" applyFont="1" applyBorder="1">
      <alignment vertical="center"/>
    </xf>
    <xf numFmtId="49" fontId="1" fillId="0" borderId="1" xfId="2" applyFont="1" applyBorder="1" applyNumberFormat="1">
      <alignment horizontal="left" vertical="center" wrapText="1"/>
      <protection locked="0"/>
    </xf>
    <xf numFmtId="0" fontId="2" fillId="0" borderId="8" xfId="0" applyFont="1" applyBorder="1">
      <alignment horizontal="left" vertical="center"/>
    </xf>
    <xf numFmtId="0" fontId="2" fillId="0" borderId="3" xfId="0" applyFont="1" applyBorder="1">
      <alignment horizontal="left" vertical="center"/>
    </xf>
    <xf numFmtId="0" fontId="2" fillId="0" borderId="0" xfId="0" applyFont="1">
      <alignment horizontal="right" vertical="center" wrapText="1"/>
      <protection locked="0"/>
    </xf>
    <xf numFmtId="0" fontId="2" fillId="0" borderId="0" xfId="0" applyFont="1">
      <alignment vertical="top"/>
      <protection locked="0"/>
    </xf>
    <xf numFmtId="0" fontId="6" fillId="0" borderId="1" xfId="0" applyFont="1" applyBorder="1">
      <alignment horizontal="center" vertical="center"/>
      <protection locked="0"/>
    </xf>
    <xf numFmtId="0" fontId="2" fillId="0" borderId="1" xfId="0" applyFont="1" applyBorder="1">
      <alignment vertical="center" wrapText="1"/>
    </xf>
    <xf numFmtId="0" fontId="2" fillId="0" borderId="1" xfId="0" applyFont="1" applyBorder="1">
      <alignment horizontal="center" vertical="center" wrapText="1"/>
    </xf>
    <xf numFmtId="0" fontId="2" fillId="0" borderId="1" xfId="0" applyFont="1" applyBorder="1" quotePrefix="1">
      <alignment horizontal="left" vertical="center" wrapText="1" indent="2"/>
    </xf>
    <xf numFmtId="0" fontId="27" fillId="0" borderId="0" xfId="0" applyFont="1">
      <alignment horizontal="right"/>
      <protection locked="0"/>
    </xf>
    <xf numFmtId="49" fontId="27" fillId="0" borderId="0" xfId="0" applyFont="1" applyNumberFormat="1">
      <protection locked="0"/>
    </xf>
    <xf numFmtId="0" fontId="3" fillId="0" borderId="0" xfId="0" applyFont="1">
      <alignment horizontal="center" vertical="center" wrapText="1"/>
      <protection locked="0"/>
    </xf>
    <xf numFmtId="0" fontId="28" fillId="0" borderId="0" xfId="0" applyFont="1">
      <alignment horizontal="center" vertical="center" wrapText="1"/>
      <protection locked="0"/>
    </xf>
    <xf numFmtId="0" fontId="28" fillId="0" borderId="0" xfId="0" applyFont="1">
      <alignment horizontal="center" vertical="center"/>
      <protection locked="0"/>
    </xf>
    <xf numFmtId="0" fontId="28" fillId="0" borderId="0" xfId="0" applyFont="1">
      <alignment horizontal="center" vertical="center"/>
    </xf>
    <xf numFmtId="49" fontId="6" fillId="0" borderId="7" xfId="0" applyFont="1" applyBorder="1" applyNumberFormat="1">
      <alignment horizontal="center" vertical="center" wrapText="1"/>
      <protection locked="0"/>
    </xf>
    <xf numFmtId="0" fontId="6" fillId="0" borderId="7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 wrapText="1"/>
      <protection locked="0"/>
    </xf>
    <xf numFmtId="0" fontId="6" fillId="0" borderId="6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/>
      <protection locked="0"/>
    </xf>
    <xf numFmtId="0" fontId="2" fillId="0" borderId="5" xfId="0" applyFont="1" applyBorder="1">
      <alignment horizontal="left" vertical="center" wrapText="1"/>
      <protection locked="0"/>
    </xf>
    <xf numFmtId="0" fontId="2" fillId="0" borderId="6" xfId="0" applyFont="1" applyBorder="1">
      <alignment horizontal="left" vertical="center" wrapText="1"/>
      <protection locked="0"/>
    </xf>
    <xf numFmtId="0" fontId="2" fillId="0" borderId="5" xfId="0" applyFont="1" applyBorder="1">
      <alignment horizontal="left" vertical="center" wrapText="1" indent="1"/>
      <protection locked="0"/>
    </xf>
    <xf numFmtId="0" fontId="2" fillId="0" borderId="6" xfId="0" applyFont="1" applyBorder="1">
      <alignment horizontal="left" vertical="center" wrapText="1" indent="1"/>
      <protection locked="0"/>
    </xf>
    <xf numFmtId="0" fontId="2" fillId="0" borderId="6" xfId="0" applyFont="1" applyBorder="1">
      <alignment horizontal="left" vertical="center" wrapText="1" indent="2"/>
      <protection locked="0"/>
    </xf>
    <xf numFmtId="0" fontId="11" fillId="0" borderId="2" xfId="0" applyFont="1" applyBorder="1">
      <alignment horizontal="center" vertical="center"/>
      <protection locked="0"/>
    </xf>
    <xf numFmtId="0" fontId="11" fillId="0" borderId="8" xfId="0" applyFont="1" applyBorder="1">
      <alignment horizontal="center" vertical="center"/>
      <protection locked="0"/>
    </xf>
    <xf numFmtId="0" fontId="11" fillId="0" borderId="3" xfId="0" applyFont="1" applyBorder="1">
      <alignment horizontal="center" vertical="center"/>
      <protection locked="0"/>
    </xf>
    <xf numFmtId="0" fontId="29" fillId="0" borderId="0" xfId="0" applyFont="1" quotePrefix="1">
      <alignment horizontal="center" vertical="center" wrapText="1"/>
      <protection locked="0"/>
    </xf>
    <xf numFmtId="0" fontId="2" fillId="0" borderId="0" xfId="0" applyFont="1">
      <alignment horizontal="left" vertical="center"/>
    </xf>
    <xf numFmtId="0" fontId="2" fillId="0" borderId="0" xfId="0" applyFont="1">
      <alignment horizontal="right"/>
      <protection locked="0"/>
    </xf>
    <xf numFmtId="0" fontId="6" fillId="0" borderId="7" xfId="0" applyFont="1" applyBorder="1">
      <alignment horizontal="center" vertical="center" wrapText="1"/>
    </xf>
    <xf numFmtId="0" fontId="6" fillId="0" borderId="8" xfId="0" applyFont="1" applyBorder="1">
      <alignment horizontal="center" vertical="center" wrapText="1"/>
    </xf>
    <xf numFmtId="0" fontId="6" fillId="0" borderId="3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  <protection locked="0"/>
    </xf>
    <xf numFmtId="0" fontId="6" fillId="0" borderId="11" xfId="0" applyFont="1" applyBorder="1">
      <alignment horizontal="center" vertical="center" wrapText="1"/>
    </xf>
    <xf numFmtId="0" fontId="6" fillId="0" borderId="11" xfId="0" applyFont="1" applyBorder="1">
      <alignment horizontal="center" vertical="center"/>
      <protection locked="0"/>
    </xf>
    <xf numFmtId="0" fontId="6" fillId="0" borderId="11" xfId="0" applyFont="1" applyBorder="1">
      <alignment horizontal="center" vertical="center" wrapText="1"/>
      <protection locked="0"/>
    </xf>
    <xf numFmtId="0" fontId="6" fillId="0" borderId="6" xfId="0" applyFont="1" applyBorder="1">
      <alignment horizontal="center" vertical="center" wrapText="1"/>
    </xf>
    <xf numFmtId="0" fontId="6" fillId="0" borderId="6" xfId="0" applyFont="1" applyBorder="1">
      <alignment horizontal="center" vertical="center" wrapText="1"/>
      <protection locked="0"/>
    </xf>
    <xf numFmtId="0" fontId="2" fillId="0" borderId="5" xfId="0" applyFont="1" applyBorder="1">
      <alignment horizontal="left" vertical="center" wrapText="1"/>
    </xf>
    <xf numFmtId="0" fontId="2" fillId="0" borderId="6" xfId="0" applyFont="1" applyBorder="1">
      <alignment horizontal="left" vertical="center" wrapText="1"/>
    </xf>
    <xf numFmtId="0" fontId="2" fillId="0" borderId="6" xfId="0" applyFont="1" applyBorder="1">
      <alignment horizontal="right" vertical="center"/>
    </xf>
    <xf numFmtId="0" fontId="2" fillId="0" borderId="5" xfId="0" applyFont="1" applyBorder="1">
      <alignment horizontal="left" vertical="center" wrapText="1" indent="1"/>
    </xf>
    <xf numFmtId="3" fontId="2" fillId="0" borderId="6" xfId="0" applyFont="1" applyBorder="1" applyNumberFormat="1">
      <alignment horizontal="right" vertical="center"/>
    </xf>
    <xf numFmtId="0" fontId="2" fillId="0" borderId="5" xfId="0" applyFont="1" applyBorder="1" quotePrefix="1">
      <alignment horizontal="left" vertical="center" wrapText="1" indent="2"/>
    </xf>
    <xf numFmtId="0" fontId="2" fillId="0" borderId="13" xfId="0" applyFont="1" applyBorder="1">
      <alignment horizontal="center" vertical="center"/>
    </xf>
    <xf numFmtId="0" fontId="2" fillId="0" borderId="11" xfId="0" applyFont="1" applyBorder="1">
      <alignment horizontal="left" vertical="center"/>
    </xf>
    <xf numFmtId="0" fontId="2" fillId="0" borderId="0" xfId="0" applyFont="1">
      <alignment vertical="top" wrapText="1"/>
      <protection locked="0"/>
    </xf>
    <xf numFmtId="0" fontId="3" fillId="0" borderId="0" xfId="0" applyFont="1">
      <alignment horizontal="center" vertical="center" wrapText="1"/>
    </xf>
    <xf numFmtId="0" fontId="21" fillId="0" borderId="0" xfId="0" applyFont="1">
      <alignment horizontal="center" vertical="center" wrapText="1"/>
    </xf>
    <xf numFmtId="0" fontId="21" fillId="0" borderId="0" xfId="0" applyFont="1">
      <alignment horizontal="center" vertical="center" wrapText="1"/>
      <protection locked="0"/>
    </xf>
    <xf numFmtId="0" fontId="2" fillId="0" borderId="0" xfId="0" applyFont="1" quotePrefix="1">
      <alignment horizontal="left" vertical="center" wrapText="1"/>
    </xf>
    <xf numFmtId="0" fontId="6" fillId="0" borderId="0" xfId="0" applyFont="1">
      <alignment wrapText="1"/>
    </xf>
    <xf numFmtId="0" fontId="2" fillId="0" borderId="0" xfId="0" applyFont="1">
      <alignment horizontal="right" wrapText="1"/>
      <protection locked="0"/>
    </xf>
    <xf numFmtId="0" fontId="6" fillId="0" borderId="7" xfId="0" applyFont="1" applyBorder="1">
      <alignment horizontal="center" vertical="center" wrapText="1"/>
      <protection locked="0"/>
    </xf>
    <xf numFmtId="3" fontId="6" fillId="0" borderId="5" xfId="0" applyFont="1" applyBorder="1" applyNumberFormat="1">
      <alignment horizontal="center" vertical="center"/>
    </xf>
    <xf numFmtId="0" fontId="2" fillId="0" borderId="5" xfId="0" applyFont="1" applyBorder="1" quotePrefix="1">
      <alignment horizontal="left" vertical="center" wrapText="1"/>
    </xf>
    <xf numFmtId="0" fontId="2" fillId="0" borderId="11" xfId="0" applyFont="1" applyBorder="1">
      <alignment horizontal="left" vertical="center"/>
      <protection locked="0"/>
    </xf>
    <xf numFmtId="0" fontId="2" fillId="0" borderId="0" xfId="0" applyFont="1">
      <alignment horizontal="left" vertical="center" wrapText="1"/>
    </xf>
    <xf numFmtId="0" fontId="11" fillId="0" borderId="0" xfId="0" applyFont="1">
      <alignment horizontal="right" wrapText="1"/>
    </xf>
    <xf numFmtId="0" fontId="6" fillId="0" borderId="12" xfId="0" applyFont="1" applyBorder="1">
      <alignment horizontal="center" vertical="center" wrapText="1"/>
    </xf>
    <xf numFmtId="0" fontId="2" fillId="0" borderId="1" xfId="0" applyFont="1" applyBorder="1">
      <alignment horizontal="left" vertical="center" wrapText="1" indent="1"/>
      <protection locked="0"/>
    </xf>
    <xf numFmtId="0" fontId="2" fillId="0" borderId="1" xfId="0" applyFont="1" applyBorder="1">
      <alignment horizontal="center" vertical="center" wrapText="1"/>
      <protection locked="0"/>
    </xf>
    <xf numFmtId="0" fontId="2" fillId="0" borderId="1" xfId="0" applyFont="1" applyBorder="1" quotePrefix="1">
      <alignment horizontal="left" vertical="center" wrapText="1" indent="2"/>
      <protection locked="0"/>
    </xf>
    <xf numFmtId="0" fontId="3" fillId="0" borderId="0" xfId="0" applyFont="1" quotePrefix="1">
      <alignment horizontal="center" vertical="center" wrapText="1"/>
    </xf>
    <xf numFmtId="0" fontId="11" fillId="0" borderId="0" xfId="0" applyFont="1">
      <alignment horizontal="right" vertical="center" wrapText="1"/>
    </xf>
    <xf numFmtId="0" fontId="6" fillId="0" borderId="2" xfId="0" applyFont="1" applyBorder="1">
      <alignment horizontal="center" vertical="center" wrapText="1"/>
    </xf>
    <xf numFmtId="172" fontId="1" fillId="0" borderId="1" xfId="7" applyFont="1" applyBorder="1" applyNumberFormat="1">
      <alignment horizontal="right" vertical="center"/>
      <protection locked="0"/>
    </xf>
    <xf numFmtId="0" fontId="2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center" vertical="center" wrapText="1"/>
      <protection locked="0"/>
    </xf>
    <xf numFmtId="0" fontId="2" fillId="0" borderId="3" xfId="0" applyFont="1" applyBorder="1">
      <alignment horizontal="center" vertical="center" wrapText="1"/>
      <protection locked="0"/>
    </xf>
    <xf numFmtId="0" fontId="11" fillId="0" borderId="0" xfId="0" applyFont="1">
      <alignment horizontal="right" vertical="center"/>
      <protection locked="0"/>
    </xf>
    <xf numFmtId="0" fontId="11" fillId="0" borderId="1" xfId="0" applyFont="1" applyBorder="1">
      <alignment horizontal="center" vertical="center"/>
      <protection locked="0"/>
    </xf>
    <xf numFmtId="0" fontId="6" fillId="0" borderId="4" xfId="0" applyFont="1" applyBorder="1" quotePrefix="1">
      <alignment horizontal="center" vertical="center" wrapText="1"/>
      <protection locked="0"/>
    </xf>
    <xf numFmtId="0" fontId="6" fillId="0" borderId="4" xfId="0" applyFont="1" applyBorder="1" quotePrefix="1">
      <alignment horizontal="center" vertical="center" wrapText="1"/>
    </xf>
    <xf numFmtId="0" fontId="2" fillId="0" borderId="8" xfId="0" applyFont="1" applyBorder="1">
      <alignment horizontal="left" vertical="center" wrapText="1"/>
      <protection locked="0"/>
    </xf>
    <xf numFmtId="0" fontId="2" fillId="0" borderId="3" xfId="0" applyFont="1" applyBorder="1">
      <alignment horizontal="left" vertical="center" wrapText="1"/>
      <protection locked="0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5F5BA7D-0BBC-A56B-8713-5375768DF561}" mc:Ignorable="x14ac xr xr2 xr3">
  <sheetPr>
    <outlinePr summaryRight="0" summaryBelow="0"/>
    <pageSetUpPr fitToPage="1"/>
  </sheetPr>
  <dimension ref="A1:D38"/>
  <sheetViews>
    <sheetView topLeftCell="A28" showZeros="0" workbookViewId="0" tabSelected="1"/>
  </sheetViews>
  <sheetFormatPr defaultColWidth="9.140625" customHeight="1" defaultRowHeight="12"/>
  <cols>
    <col min="1" max="1" width="31.8515625" customWidth="1"/>
    <col min="2" max="2" width="47.53125" customWidth="1"/>
    <col min="3" max="3" width="36.57421875" customWidth="1"/>
    <col min="4" max="4" width="33.8515625" customWidth="1"/>
  </cols>
  <sheetData>
    <row customHeight="1" ht="15">
      <c r="D1" s="8" t="s">
        <v>0</v>
      </c>
    </row>
    <row customHeight="1" ht="36">
      <c r="A2" s="9">
        <f>"2025"&amp;"年部门财务收支预算总表"</f>
      </c>
      <c r="B2" s="10"/>
      <c r="C2" s="10"/>
      <c r="D2" s="10"/>
    </row>
    <row customHeight="1" ht="18.75">
      <c r="A3" s="11">
        <f>"单位名称："&amp;"临沧市残疾人联合会"</f>
      </c>
      <c r="B3" s="12"/>
      <c r="C3" s="12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16">
        <f>"2025"&amp;"年预算数"</f>
      </c>
      <c r="C5" s="15" t="s">
        <v>5</v>
      </c>
      <c r="D5" s="16">
        <f>"2025"&amp;"年预算数"</f>
      </c>
    </row>
    <row customHeight="1" ht="18.75">
      <c r="A6" s="17"/>
      <c r="B6" s="17"/>
      <c r="C6" s="17"/>
      <c r="D6" s="17"/>
    </row>
    <row customHeight="1" ht="18.75">
      <c r="A7" s="18" t="s">
        <v>6</v>
      </c>
      <c r="B7" s="19">
        <v>5677868.32</v>
      </c>
      <c r="C7" s="18" t="s">
        <v>7</v>
      </c>
      <c r="D7" s="19"/>
    </row>
    <row customHeight="1" ht="18.75">
      <c r="A8" s="18" t="s">
        <v>8</v>
      </c>
      <c r="B8" s="19">
        <v>1228600</v>
      </c>
      <c r="C8" s="18" t="s">
        <v>9</v>
      </c>
      <c r="D8" s="19"/>
    </row>
    <row customHeight="1" ht="18.75">
      <c r="A9" s="18" t="s">
        <v>10</v>
      </c>
      <c r="B9" s="19"/>
      <c r="C9" s="18" t="s">
        <v>11</v>
      </c>
      <c r="D9" s="19"/>
    </row>
    <row customHeight="1" ht="18.75">
      <c r="A10" s="18" t="s">
        <v>12</v>
      </c>
      <c r="B10" s="19"/>
      <c r="C10" s="18" t="s">
        <v>13</v>
      </c>
      <c r="D10" s="19"/>
    </row>
    <row customHeight="1" ht="18.75">
      <c r="A11" s="20" t="s">
        <v>14</v>
      </c>
      <c r="B11" s="19">
        <v>200000</v>
      </c>
      <c r="C11" s="21" t="s">
        <v>15</v>
      </c>
      <c r="D11" s="19"/>
    </row>
    <row customHeight="1" ht="18.75">
      <c r="A12" s="22" t="s">
        <v>16</v>
      </c>
      <c r="B12" s="19"/>
      <c r="C12" s="23" t="s">
        <v>17</v>
      </c>
      <c r="D12" s="19"/>
    </row>
    <row customHeight="1" ht="18.75">
      <c r="A13" s="22" t="s">
        <v>18</v>
      </c>
      <c r="B13" s="19"/>
      <c r="C13" s="23" t="s">
        <v>19</v>
      </c>
      <c r="D13" s="19"/>
    </row>
    <row customHeight="1" ht="18.75">
      <c r="A14" s="22" t="s">
        <v>20</v>
      </c>
      <c r="B14" s="19"/>
      <c r="C14" s="23" t="s">
        <v>21</v>
      </c>
      <c r="D14" s="19">
        <v>5269007.23</v>
      </c>
    </row>
    <row customHeight="1" ht="18.75">
      <c r="A15" s="22" t="s">
        <v>22</v>
      </c>
      <c r="B15" s="19"/>
      <c r="C15" s="23" t="s">
        <v>23</v>
      </c>
      <c r="D15" s="19">
        <v>280471.85</v>
      </c>
    </row>
    <row customHeight="1" ht="18.75">
      <c r="A16" s="22" t="s">
        <v>24</v>
      </c>
      <c r="B16" s="19">
        <v>200000</v>
      </c>
      <c r="C16" s="22" t="s">
        <v>25</v>
      </c>
      <c r="D16" s="19"/>
    </row>
    <row customHeight="1" ht="18.75">
      <c r="A17" s="22" t="s">
        <v>26</v>
      </c>
      <c r="B17" s="19"/>
      <c r="C17" s="22" t="s">
        <v>27</v>
      </c>
      <c r="D17" s="19"/>
    </row>
    <row customHeight="1" ht="18.75">
      <c r="A18" s="24" t="s">
        <v>26</v>
      </c>
      <c r="B18" s="19"/>
      <c r="C18" s="23" t="s">
        <v>28</v>
      </c>
      <c r="D18" s="19"/>
    </row>
    <row customHeight="1" ht="18.75">
      <c r="A19" s="24" t="s">
        <v>26</v>
      </c>
      <c r="B19" s="19"/>
      <c r="C19" s="23" t="s">
        <v>29</v>
      </c>
      <c r="D19" s="19"/>
    </row>
    <row customHeight="1" ht="18.75">
      <c r="A20" s="24" t="s">
        <v>26</v>
      </c>
      <c r="B20" s="19"/>
      <c r="C20" s="23" t="s">
        <v>30</v>
      </c>
      <c r="D20" s="19"/>
    </row>
    <row customHeight="1" ht="18.75">
      <c r="A21" s="24" t="s">
        <v>26</v>
      </c>
      <c r="B21" s="19"/>
      <c r="C21" s="23" t="s">
        <v>31</v>
      </c>
      <c r="D21" s="19"/>
    </row>
    <row customHeight="1" ht="18.75">
      <c r="A22" s="24" t="s">
        <v>26</v>
      </c>
      <c r="B22" s="19"/>
      <c r="C22" s="23" t="s">
        <v>32</v>
      </c>
      <c r="D22" s="19"/>
    </row>
    <row customHeight="1" ht="18.75">
      <c r="A23" s="24" t="s">
        <v>26</v>
      </c>
      <c r="B23" s="19"/>
      <c r="C23" s="23" t="s">
        <v>33</v>
      </c>
      <c r="D23" s="19"/>
    </row>
    <row customHeight="1" ht="18.75">
      <c r="A24" s="24" t="s">
        <v>26</v>
      </c>
      <c r="B24" s="19"/>
      <c r="C24" s="23" t="s">
        <v>34</v>
      </c>
      <c r="D24" s="19"/>
    </row>
    <row customHeight="1" ht="18.75">
      <c r="A25" s="24" t="s">
        <v>26</v>
      </c>
      <c r="B25" s="19"/>
      <c r="C25" s="23" t="s">
        <v>35</v>
      </c>
      <c r="D25" s="19">
        <v>328389.24</v>
      </c>
    </row>
    <row customHeight="1" ht="18.75">
      <c r="A26" s="24" t="s">
        <v>26</v>
      </c>
      <c r="B26" s="19"/>
      <c r="C26" s="23" t="s">
        <v>36</v>
      </c>
      <c r="D26" s="19"/>
    </row>
    <row customHeight="1" ht="18.75">
      <c r="A27" s="24" t="s">
        <v>26</v>
      </c>
      <c r="B27" s="19"/>
      <c r="C27" s="23" t="s">
        <v>37</v>
      </c>
      <c r="D27" s="19"/>
    </row>
    <row customHeight="1" ht="18.75">
      <c r="A28" s="24" t="s">
        <v>26</v>
      </c>
      <c r="B28" s="19"/>
      <c r="C28" s="23" t="s">
        <v>38</v>
      </c>
      <c r="D28" s="19"/>
    </row>
    <row customHeight="1" ht="18.75">
      <c r="A29" s="24" t="s">
        <v>26</v>
      </c>
      <c r="B29" s="19"/>
      <c r="C29" s="23" t="s">
        <v>39</v>
      </c>
      <c r="D29" s="19"/>
    </row>
    <row customHeight="1" ht="18.75">
      <c r="A30" s="25" t="s">
        <v>26</v>
      </c>
      <c r="B30" s="19"/>
      <c r="C30" s="22" t="s">
        <v>40</v>
      </c>
      <c r="D30" s="19">
        <v>1228600</v>
      </c>
    </row>
    <row customHeight="1" ht="18.75">
      <c r="A31" s="25" t="s">
        <v>26</v>
      </c>
      <c r="B31" s="19"/>
      <c r="C31" s="22" t="s">
        <v>41</v>
      </c>
      <c r="D31" s="19"/>
    </row>
    <row customHeight="1" ht="18.75">
      <c r="A32" s="25" t="s">
        <v>26</v>
      </c>
      <c r="B32" s="19"/>
      <c r="C32" s="22" t="s">
        <v>42</v>
      </c>
      <c r="D32" s="19"/>
    </row>
    <row customHeight="1" ht="18.75">
      <c r="A33" s="25"/>
      <c r="B33" s="19"/>
      <c r="C33" s="22" t="s">
        <v>43</v>
      </c>
      <c r="D33" s="26"/>
    </row>
    <row customHeight="1" ht="18.75">
      <c r="A34" s="27" t="s">
        <v>44</v>
      </c>
      <c r="B34" s="28">
        <f>SUM(B7:B11)</f>
        <v>0</v>
      </c>
      <c r="C34" s="29" t="s">
        <v>45</v>
      </c>
      <c r="D34" s="28">
        <v>7106468.32</v>
      </c>
    </row>
    <row customHeight="1" ht="18.75">
      <c r="A35" s="30" t="s">
        <v>46</v>
      </c>
      <c r="B35" s="19"/>
      <c r="C35" s="18" t="s">
        <v>47</v>
      </c>
      <c r="D35" s="19"/>
    </row>
    <row customHeight="1" ht="18.75">
      <c r="A36" s="30" t="s">
        <v>48</v>
      </c>
      <c r="B36" s="19"/>
      <c r="C36" s="18" t="s">
        <v>48</v>
      </c>
      <c r="D36" s="19"/>
    </row>
    <row customHeight="1" ht="18.75">
      <c r="A37" s="30" t="s">
        <v>49</v>
      </c>
      <c r="B37" s="19" t="e">
        <f>B35-B36</f>
        <v>#VALUE!</v>
      </c>
      <c r="C37" s="18" t="s">
        <v>50</v>
      </c>
      <c r="D37" s="19"/>
    </row>
    <row customHeight="1" ht="18.75">
      <c r="A38" s="31" t="s">
        <v>51</v>
      </c>
      <c r="B38" s="28" t="e">
        <f t="shared" si="0" ref="B38:D38">B34+B35</f>
        <v>#VALUE!</v>
      </c>
      <c r="C38" s="29" t="s">
        <v>52</v>
      </c>
      <c r="D38" s="28" t="e">
        <f t="shared" si="0"/>
        <v>#VALUE!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F7A247A-350D-EC3F-DCB3-B9C28ECD9E1C}" mc:Ignorable="x14ac xr xr2 xr3">
  <sheetPr>
    <outlinePr summaryRight="0" summaryBelow="0"/>
    <pageSetUpPr fitToPage="1"/>
  </sheetPr>
  <dimension ref="A1:F12"/>
  <sheetViews>
    <sheetView topLeftCell="A1" showZeros="0" workbookViewId="0" tabSelected="1"/>
  </sheetViews>
  <sheetFormatPr defaultColWidth="9.140625" customHeight="1" defaultRowHeight="14.25"/>
  <cols>
    <col min="1" max="1" width="32.140625" customWidth="1"/>
    <col min="2" max="2" width="16.8515625" customWidth="1"/>
    <col min="3" max="3" width="32.140625" customWidth="1"/>
    <col min="4" max="6" width="28.57421875" customWidth="1"/>
  </cols>
  <sheetData>
    <row customHeight="1" ht="15">
      <c r="A1" s="168">
        <v>1</v>
      </c>
      <c r="B1" s="169">
        <v>0</v>
      </c>
      <c r="C1" s="168">
        <v>1</v>
      </c>
      <c r="D1" s="102"/>
      <c r="E1" s="102"/>
      <c r="F1" s="8" t="s">
        <v>450</v>
      </c>
    </row>
    <row customHeight="1" ht="32.25">
      <c r="A2" s="170">
        <f>"2025"&amp;"年部门政府性基金预算支出预算表"</f>
      </c>
      <c r="B2" s="171" t="s">
        <v>451</v>
      </c>
      <c r="C2" s="172"/>
      <c r="D2" s="173"/>
      <c r="E2" s="173"/>
      <c r="F2" s="173"/>
    </row>
    <row customHeight="1" ht="18.75">
      <c r="A3" s="88">
        <f>"单位名称："&amp;"临沧市残疾人联合会"</f>
      </c>
      <c r="B3" s="150" t="s">
        <v>452</v>
      </c>
      <c r="C3" s="168"/>
      <c r="D3" s="102"/>
      <c r="E3" s="102"/>
      <c r="F3" s="8" t="s">
        <v>1</v>
      </c>
    </row>
    <row customHeight="1" ht="18.75">
      <c r="A4" s="105" t="s">
        <v>191</v>
      </c>
      <c r="B4" s="174" t="s">
        <v>74</v>
      </c>
      <c r="C4" s="175" t="s">
        <v>75</v>
      </c>
      <c r="D4" s="74" t="s">
        <v>453</v>
      </c>
      <c r="E4" s="74"/>
      <c r="F4" s="14"/>
    </row>
    <row customHeight="1" ht="18.75">
      <c r="A5" s="141"/>
      <c r="B5" s="176"/>
      <c r="C5" s="177"/>
      <c r="D5" s="109" t="s">
        <v>56</v>
      </c>
      <c r="E5" s="109" t="s">
        <v>76</v>
      </c>
      <c r="F5" s="109" t="s">
        <v>77</v>
      </c>
    </row>
    <row customHeight="1" ht="18.75">
      <c r="A6" s="141">
        <v>1</v>
      </c>
      <c r="B6" s="178" t="s">
        <v>172</v>
      </c>
      <c r="C6" s="177">
        <v>3</v>
      </c>
      <c r="D6" s="109">
        <v>4</v>
      </c>
      <c r="E6" s="109">
        <v>5</v>
      </c>
      <c r="F6" s="109">
        <v>6</v>
      </c>
    </row>
    <row customHeight="1" ht="18.75">
      <c r="A7" s="179" t="s">
        <v>71</v>
      </c>
      <c r="B7" s="180"/>
      <c r="C7" s="180"/>
      <c r="D7" s="19">
        <v>1228600</v>
      </c>
      <c r="E7" s="19"/>
      <c r="F7" s="19">
        <v>1228600</v>
      </c>
    </row>
    <row customHeight="1" ht="18.75">
      <c r="A8" s="181" t="s">
        <v>71</v>
      </c>
      <c r="B8" s="180"/>
      <c r="C8" s="180"/>
      <c r="D8" s="19">
        <v>1228600</v>
      </c>
      <c r="E8" s="19"/>
      <c r="F8" s="19">
        <v>1228600</v>
      </c>
    </row>
    <row customHeight="1" ht="18.75">
      <c r="A9" s="159"/>
      <c r="B9" s="180" t="s">
        <v>124</v>
      </c>
      <c r="C9" s="180" t="s">
        <v>84</v>
      </c>
      <c r="D9" s="19">
        <v>1228600</v>
      </c>
      <c r="E9" s="19"/>
      <c r="F9" s="19">
        <v>1228600</v>
      </c>
    </row>
    <row customHeight="1" ht="18.75">
      <c r="A10" s="159"/>
      <c r="B10" s="182" t="s">
        <v>125</v>
      </c>
      <c r="C10" s="182" t="s">
        <v>126</v>
      </c>
      <c r="D10" s="19">
        <v>1228600</v>
      </c>
      <c r="E10" s="19"/>
      <c r="F10" s="19">
        <v>1228600</v>
      </c>
    </row>
    <row customHeight="1" ht="18.75">
      <c r="A11" s="159"/>
      <c r="B11" s="183" t="s">
        <v>127</v>
      </c>
      <c r="C11" s="183" t="s">
        <v>128</v>
      </c>
      <c r="D11" s="19">
        <v>1228600</v>
      </c>
      <c r="E11" s="19"/>
      <c r="F11" s="19">
        <v>1228600</v>
      </c>
    </row>
    <row customHeight="1" ht="18.75">
      <c r="A12" s="184" t="s">
        <v>129</v>
      </c>
      <c r="B12" s="185" t="s">
        <v>129</v>
      </c>
      <c r="C12" s="186" t="s">
        <v>129</v>
      </c>
      <c r="D12" s="19">
        <v>1228600</v>
      </c>
      <c r="E12" s="19"/>
      <c r="F12" s="19">
        <v>1228600</v>
      </c>
    </row>
  </sheetData>
  <mergeCells count="7">
    <mergeCell ref="A2:F2"/>
    <mergeCell ref="A12:C12"/>
    <mergeCell ref="D4:F4"/>
    <mergeCell ref="B4:B5"/>
    <mergeCell ref="C4:C5"/>
    <mergeCell ref="A4:A5"/>
    <mergeCell ref="A3:C3"/>
  </mergeCells>
  <printOptions horizontalCentered="1"/>
  <pageMargins left="0.39" right="0.39" top="0.58" bottom="0.58" header="0.50" footer="0.50"/>
  <pageSetup paperSize="9" scale="9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45C0C71-15BE-8A14-B6D9-DCEA2B954FFD}" mc:Ignorable="x14ac xr xr2 xr3">
  <sheetPr>
    <outlinePr summaryRight="0" summaryBelow="0"/>
    <pageSetUpPr fitToPage="1"/>
  </sheetPr>
  <dimension ref="A1:Q15"/>
  <sheetViews>
    <sheetView topLeftCell="A1" showZeros="0" workbookViewId="0" tabSelected="1"/>
  </sheetViews>
  <sheetFormatPr defaultColWidth="9.140625" customHeight="1" defaultRowHeight="14.25"/>
  <cols>
    <col min="1" max="1" width="39.140625" customWidth="1"/>
    <col min="2" max="2" width="21.7109375" customWidth="1"/>
    <col min="3" max="3" width="35.28125" customWidth="1"/>
    <col min="4" max="4" width="7.7109375" customWidth="1"/>
    <col min="5" max="5" width="10.28125" customWidth="1"/>
    <col min="6" max="17" width="16.57421875" customWidth="1"/>
  </cols>
  <sheetData>
    <row customHeight="1" ht="15">
      <c r="A1" s="69"/>
      <c r="B1" s="69"/>
      <c r="C1" s="69"/>
      <c r="D1" s="69"/>
      <c r="E1" s="69"/>
      <c r="F1" s="69"/>
      <c r="G1" s="69"/>
      <c r="H1" s="69"/>
      <c r="I1" s="69"/>
      <c r="J1" s="69"/>
      <c r="O1" s="34"/>
      <c r="P1" s="34"/>
      <c r="Q1" s="8" t="s">
        <v>454</v>
      </c>
    </row>
    <row customHeight="1" ht="35.25">
      <c r="A2" s="187">
        <f>"2025"&amp;"年部门政府采购预算表"</f>
      </c>
      <c r="B2" s="133"/>
      <c r="C2" s="133"/>
      <c r="D2" s="133"/>
      <c r="E2" s="133"/>
      <c r="F2" s="133"/>
      <c r="G2" s="133"/>
      <c r="H2" s="133"/>
      <c r="I2" s="133"/>
      <c r="J2" s="133"/>
      <c r="K2" s="121"/>
      <c r="L2" s="133"/>
      <c r="M2" s="133"/>
      <c r="N2" s="133"/>
      <c r="O2" s="121"/>
      <c r="P2" s="121"/>
      <c r="Q2" s="133"/>
    </row>
    <row customHeight="1" ht="18.75">
      <c r="A3" s="188">
        <f>"单位名称："&amp;"临沧市残疾人联合会"</f>
      </c>
      <c r="B3" s="38"/>
      <c r="C3" s="38"/>
      <c r="D3" s="38"/>
      <c r="E3" s="38"/>
      <c r="F3" s="38"/>
      <c r="G3" s="38"/>
      <c r="H3" s="38"/>
      <c r="I3" s="38"/>
      <c r="J3" s="38"/>
      <c r="O3" s="189"/>
      <c r="P3" s="189"/>
      <c r="Q3" s="8" t="s">
        <v>178</v>
      </c>
    </row>
    <row customHeight="1" ht="18.75">
      <c r="A4" s="153" t="s">
        <v>455</v>
      </c>
      <c r="B4" s="190" t="s">
        <v>456</v>
      </c>
      <c r="C4" s="190" t="s">
        <v>457</v>
      </c>
      <c r="D4" s="190" t="s">
        <v>458</v>
      </c>
      <c r="E4" s="190" t="s">
        <v>459</v>
      </c>
      <c r="F4" s="190" t="s">
        <v>460</v>
      </c>
      <c r="G4" s="191" t="s">
        <v>198</v>
      </c>
      <c r="H4" s="191"/>
      <c r="I4" s="191"/>
      <c r="J4" s="191"/>
      <c r="K4" s="72"/>
      <c r="L4" s="191"/>
      <c r="M4" s="191"/>
      <c r="N4" s="191"/>
      <c r="O4" s="135"/>
      <c r="P4" s="72"/>
      <c r="Q4" s="192"/>
    </row>
    <row customHeight="1" ht="18.75">
      <c r="A5" s="154"/>
      <c r="B5" s="193"/>
      <c r="C5" s="193"/>
      <c r="D5" s="193"/>
      <c r="E5" s="193"/>
      <c r="F5" s="193"/>
      <c r="G5" s="193" t="s">
        <v>56</v>
      </c>
      <c r="H5" s="193" t="s">
        <v>59</v>
      </c>
      <c r="I5" s="193" t="s">
        <v>461</v>
      </c>
      <c r="J5" s="193" t="s">
        <v>462</v>
      </c>
      <c r="K5" s="194" t="s">
        <v>463</v>
      </c>
      <c r="L5" s="195" t="s">
        <v>79</v>
      </c>
      <c r="M5" s="195"/>
      <c r="N5" s="195"/>
      <c r="O5" s="196"/>
      <c r="P5" s="197"/>
      <c r="Q5" s="198"/>
    </row>
    <row customHeight="1" ht="30">
      <c r="A6" s="75"/>
      <c r="B6" s="198"/>
      <c r="C6" s="198"/>
      <c r="D6" s="198"/>
      <c r="E6" s="198"/>
      <c r="F6" s="198"/>
      <c r="G6" s="198"/>
      <c r="H6" s="198" t="s">
        <v>58</v>
      </c>
      <c r="I6" s="198"/>
      <c r="J6" s="198"/>
      <c r="K6" s="199"/>
      <c r="L6" s="198" t="s">
        <v>58</v>
      </c>
      <c r="M6" s="198" t="s">
        <v>65</v>
      </c>
      <c r="N6" s="198" t="s">
        <v>206</v>
      </c>
      <c r="O6" s="77" t="s">
        <v>67</v>
      </c>
      <c r="P6" s="199" t="s">
        <v>68</v>
      </c>
      <c r="Q6" s="198" t="s">
        <v>69</v>
      </c>
    </row>
    <row customHeight="1" ht="18.75">
      <c r="A7" s="17">
        <v>1</v>
      </c>
      <c r="B7" s="109">
        <v>2</v>
      </c>
      <c r="C7" s="109">
        <v>3</v>
      </c>
      <c r="D7" s="109">
        <v>4</v>
      </c>
      <c r="E7" s="109">
        <v>5</v>
      </c>
      <c r="F7" s="109">
        <v>6</v>
      </c>
      <c r="G7" s="177">
        <v>7</v>
      </c>
      <c r="H7" s="177">
        <v>8</v>
      </c>
      <c r="I7" s="177">
        <v>9</v>
      </c>
      <c r="J7" s="177">
        <v>10</v>
      </c>
      <c r="K7" s="177">
        <v>11</v>
      </c>
      <c r="L7" s="177">
        <v>12</v>
      </c>
      <c r="M7" s="177">
        <v>13</v>
      </c>
      <c r="N7" s="177">
        <v>14</v>
      </c>
      <c r="O7" s="177">
        <v>15</v>
      </c>
      <c r="P7" s="177">
        <v>16</v>
      </c>
      <c r="Q7" s="177">
        <v>17</v>
      </c>
    </row>
    <row customHeight="1" ht="18.75">
      <c r="A8" s="200" t="s">
        <v>71</v>
      </c>
      <c r="B8" s="201"/>
      <c r="C8" s="201"/>
      <c r="D8" s="201"/>
      <c r="E8" s="202"/>
      <c r="F8" s="19">
        <v>29000</v>
      </c>
      <c r="G8" s="19">
        <v>29000</v>
      </c>
      <c r="H8" s="19">
        <v>29000</v>
      </c>
      <c r="I8" s="19"/>
      <c r="J8" s="19"/>
      <c r="K8" s="19"/>
      <c r="L8" s="19"/>
      <c r="M8" s="19"/>
      <c r="N8" s="19"/>
      <c r="O8" s="19"/>
      <c r="P8" s="19"/>
      <c r="Q8" s="19"/>
    </row>
    <row customHeight="1" ht="18.75">
      <c r="A9" s="203" t="s">
        <v>71</v>
      </c>
      <c r="B9" s="201"/>
      <c r="C9" s="201"/>
      <c r="D9" s="201"/>
      <c r="E9" s="204"/>
      <c r="F9" s="19">
        <v>29000</v>
      </c>
      <c r="G9" s="19">
        <v>29000</v>
      </c>
      <c r="H9" s="19">
        <v>29000</v>
      </c>
      <c r="I9" s="19"/>
      <c r="J9" s="19"/>
      <c r="K9" s="19"/>
      <c r="L9" s="19"/>
      <c r="M9" s="19"/>
      <c r="N9" s="19"/>
      <c r="O9" s="19"/>
      <c r="P9" s="19"/>
      <c r="Q9" s="19"/>
    </row>
    <row customHeight="1" ht="18.75">
      <c r="A10" s="205" t="s">
        <v>300</v>
      </c>
      <c r="B10" s="201" t="s">
        <v>464</v>
      </c>
      <c r="C10" s="201" t="s">
        <v>464</v>
      </c>
      <c r="D10" s="201" t="s">
        <v>465</v>
      </c>
      <c r="E10" s="204">
        <v>20</v>
      </c>
      <c r="F10" s="19">
        <v>4000</v>
      </c>
      <c r="G10" s="19">
        <v>4000</v>
      </c>
      <c r="H10" s="19">
        <v>4000</v>
      </c>
      <c r="I10" s="19"/>
      <c r="J10" s="19"/>
      <c r="K10" s="19"/>
      <c r="L10" s="19"/>
      <c r="M10" s="19"/>
      <c r="N10" s="19"/>
      <c r="O10" s="19"/>
      <c r="P10" s="19"/>
      <c r="Q10" s="19"/>
    </row>
    <row customHeight="1" ht="18.75">
      <c r="A11" s="205" t="s">
        <v>261</v>
      </c>
      <c r="B11" s="201" t="s">
        <v>466</v>
      </c>
      <c r="C11" s="201" t="s">
        <v>467</v>
      </c>
      <c r="D11" s="201" t="s">
        <v>343</v>
      </c>
      <c r="E11" s="204">
        <v>1</v>
      </c>
      <c r="F11" s="19">
        <v>12500</v>
      </c>
      <c r="G11" s="19">
        <v>12500</v>
      </c>
      <c r="H11" s="19">
        <v>12500</v>
      </c>
      <c r="I11" s="19"/>
      <c r="J11" s="19"/>
      <c r="K11" s="19"/>
      <c r="L11" s="19"/>
      <c r="M11" s="19"/>
      <c r="N11" s="19"/>
      <c r="O11" s="19"/>
      <c r="P11" s="19"/>
      <c r="Q11" s="19"/>
    </row>
    <row customHeight="1" ht="18.75">
      <c r="A12" s="205" t="s">
        <v>261</v>
      </c>
      <c r="B12" s="201" t="s">
        <v>468</v>
      </c>
      <c r="C12" s="201" t="s">
        <v>469</v>
      </c>
      <c r="D12" s="201" t="s">
        <v>343</v>
      </c>
      <c r="E12" s="204">
        <v>1</v>
      </c>
      <c r="F12" s="19">
        <v>4900</v>
      </c>
      <c r="G12" s="19">
        <v>4900</v>
      </c>
      <c r="H12" s="19">
        <v>4900</v>
      </c>
      <c r="I12" s="19"/>
      <c r="J12" s="19"/>
      <c r="K12" s="19"/>
      <c r="L12" s="19"/>
      <c r="M12" s="19"/>
      <c r="N12" s="19"/>
      <c r="O12" s="19"/>
      <c r="P12" s="19"/>
      <c r="Q12" s="19"/>
    </row>
    <row customHeight="1" ht="18.75">
      <c r="A13" s="205" t="s">
        <v>261</v>
      </c>
      <c r="B13" s="201" t="s">
        <v>470</v>
      </c>
      <c r="C13" s="201" t="s">
        <v>471</v>
      </c>
      <c r="D13" s="201" t="s">
        <v>343</v>
      </c>
      <c r="E13" s="204">
        <v>1</v>
      </c>
      <c r="F13" s="19">
        <v>1400</v>
      </c>
      <c r="G13" s="19">
        <v>1400</v>
      </c>
      <c r="H13" s="19">
        <v>1400</v>
      </c>
      <c r="I13" s="19"/>
      <c r="J13" s="19"/>
      <c r="K13" s="19"/>
      <c r="L13" s="19"/>
      <c r="M13" s="19"/>
      <c r="N13" s="19"/>
      <c r="O13" s="19"/>
      <c r="P13" s="19"/>
      <c r="Q13" s="19"/>
    </row>
    <row customHeight="1" ht="18.75">
      <c r="A14" s="205" t="s">
        <v>261</v>
      </c>
      <c r="B14" s="201" t="s">
        <v>470</v>
      </c>
      <c r="C14" s="201" t="s">
        <v>471</v>
      </c>
      <c r="D14" s="201" t="s">
        <v>343</v>
      </c>
      <c r="E14" s="204">
        <v>1</v>
      </c>
      <c r="F14" s="19">
        <v>6200</v>
      </c>
      <c r="G14" s="19">
        <v>6200</v>
      </c>
      <c r="H14" s="19">
        <v>6200</v>
      </c>
      <c r="I14" s="19"/>
      <c r="J14" s="19"/>
      <c r="K14" s="19"/>
      <c r="L14" s="19"/>
      <c r="M14" s="19"/>
      <c r="N14" s="19"/>
      <c r="O14" s="19"/>
      <c r="P14" s="19"/>
      <c r="Q14" s="19"/>
    </row>
    <row customHeight="1" ht="18.75">
      <c r="A15" s="206" t="s">
        <v>129</v>
      </c>
      <c r="B15" s="207"/>
      <c r="C15" s="207"/>
      <c r="D15" s="207"/>
      <c r="E15" s="202"/>
      <c r="F15" s="19">
        <v>29000</v>
      </c>
      <c r="G15" s="19">
        <v>29000</v>
      </c>
      <c r="H15" s="19">
        <v>29000</v>
      </c>
      <c r="I15" s="19"/>
      <c r="J15" s="19"/>
      <c r="K15" s="19"/>
      <c r="L15" s="19"/>
      <c r="M15" s="19"/>
      <c r="N15" s="19"/>
      <c r="O15" s="19"/>
      <c r="P15" s="19"/>
      <c r="Q15" s="19"/>
    </row>
  </sheetData>
  <mergeCells count="16">
    <mergeCell ref="A15:E15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I5:I6"/>
    <mergeCell ref="J5:J6"/>
    <mergeCell ref="A3:F3"/>
    <mergeCell ref="K5:K6"/>
    <mergeCell ref="G5:G6"/>
    <mergeCell ref="L5:Q5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8537E47-9D3E-817D-33DF-CD5F2BD3E9D5}" mc:Ignorable="x14ac xr xr2 xr3">
  <sheetPr>
    <outlinePr summaryRight="0" summaryBelow="0"/>
    <pageSetUpPr fitToPage="1"/>
  </sheetPr>
  <dimension ref="A1:N10"/>
  <sheetViews>
    <sheetView topLeftCell="A1" showZeros="0" workbookViewId="0" tabSelected="1"/>
  </sheetViews>
  <sheetFormatPr defaultColWidth="9.140625" customHeight="1" defaultRowHeight="14.25"/>
  <cols>
    <col min="1" max="1" width="31.421875" customWidth="1"/>
    <col min="2" max="3" width="21.8515625" customWidth="1"/>
    <col min="4" max="14" width="19.00390625" customWidth="1"/>
  </cols>
  <sheetData>
    <row customHeight="1" ht="15">
      <c r="A1" s="68"/>
      <c r="B1" s="68"/>
      <c r="C1" s="33"/>
      <c r="D1" s="68"/>
      <c r="E1" s="68"/>
      <c r="F1" s="68"/>
      <c r="G1" s="68"/>
      <c r="H1" s="208"/>
      <c r="I1" s="68"/>
      <c r="J1" s="68"/>
      <c r="K1" s="68"/>
      <c r="L1" s="34"/>
      <c r="M1" s="162"/>
      <c r="N1" s="119" t="s">
        <v>472</v>
      </c>
    </row>
    <row customHeight="1" ht="34.5">
      <c r="A2" s="209">
        <f>"2025"&amp;"年部门政府购买服务预算表"</f>
      </c>
      <c r="B2" s="210"/>
      <c r="C2" s="121"/>
      <c r="D2" s="210"/>
      <c r="E2" s="210"/>
      <c r="F2" s="210"/>
      <c r="G2" s="210"/>
      <c r="H2" s="211"/>
      <c r="I2" s="210"/>
      <c r="J2" s="210"/>
      <c r="K2" s="210"/>
      <c r="L2" s="121"/>
      <c r="M2" s="211"/>
      <c r="N2" s="210"/>
    </row>
    <row customHeight="1" ht="18.75">
      <c r="A3" s="212">
        <f>"单位名称："&amp;"临沧市残疾人联合会"</f>
      </c>
      <c r="B3" s="213"/>
      <c r="C3" s="39"/>
      <c r="D3" s="213"/>
      <c r="E3" s="213"/>
      <c r="F3" s="213"/>
      <c r="G3" s="213"/>
      <c r="H3" s="208"/>
      <c r="I3" s="68"/>
      <c r="J3" s="68"/>
      <c r="K3" s="68"/>
      <c r="L3" s="189"/>
      <c r="M3" s="214"/>
      <c r="N3" s="119" t="s">
        <v>178</v>
      </c>
    </row>
    <row customHeight="1" ht="18.75">
      <c r="A4" s="153" t="s">
        <v>455</v>
      </c>
      <c r="B4" s="190" t="s">
        <v>473</v>
      </c>
      <c r="C4" s="215" t="s">
        <v>474</v>
      </c>
      <c r="D4" s="191" t="s">
        <v>198</v>
      </c>
      <c r="E4" s="191"/>
      <c r="F4" s="191"/>
      <c r="G4" s="191"/>
      <c r="H4" s="72"/>
      <c r="I4" s="191"/>
      <c r="J4" s="191"/>
      <c r="K4" s="191"/>
      <c r="L4" s="135"/>
      <c r="M4" s="72"/>
      <c r="N4" s="192"/>
    </row>
    <row customHeight="1" ht="18.75">
      <c r="A5" s="154"/>
      <c r="B5" s="193"/>
      <c r="C5" s="194"/>
      <c r="D5" s="193" t="s">
        <v>56</v>
      </c>
      <c r="E5" s="193" t="s">
        <v>59</v>
      </c>
      <c r="F5" s="193" t="s">
        <v>461</v>
      </c>
      <c r="G5" s="193" t="s">
        <v>462</v>
      </c>
      <c r="H5" s="194" t="s">
        <v>463</v>
      </c>
      <c r="I5" s="195" t="s">
        <v>79</v>
      </c>
      <c r="J5" s="195"/>
      <c r="K5" s="195"/>
      <c r="L5" s="196"/>
      <c r="M5" s="197"/>
      <c r="N5" s="198"/>
    </row>
    <row customHeight="1" ht="26.25">
      <c r="A6" s="75"/>
      <c r="B6" s="198"/>
      <c r="C6" s="199"/>
      <c r="D6" s="198"/>
      <c r="E6" s="198"/>
      <c r="F6" s="198"/>
      <c r="G6" s="198"/>
      <c r="H6" s="199"/>
      <c r="I6" s="198" t="s">
        <v>58</v>
      </c>
      <c r="J6" s="198" t="s">
        <v>65</v>
      </c>
      <c r="K6" s="198" t="s">
        <v>206</v>
      </c>
      <c r="L6" s="77" t="s">
        <v>67</v>
      </c>
      <c r="M6" s="199" t="s">
        <v>68</v>
      </c>
      <c r="N6" s="198" t="s">
        <v>69</v>
      </c>
    </row>
    <row customHeight="1" ht="18.75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  <c r="H7" s="216">
        <v>8</v>
      </c>
      <c r="I7" s="216">
        <v>9</v>
      </c>
      <c r="J7" s="216">
        <v>10</v>
      </c>
      <c r="K7" s="216">
        <v>11</v>
      </c>
      <c r="L7" s="216">
        <v>12</v>
      </c>
      <c r="M7" s="216">
        <v>13</v>
      </c>
      <c r="N7" s="216">
        <v>14</v>
      </c>
    </row>
    <row customHeight="1" ht="18.75">
      <c r="A8" s="200"/>
      <c r="B8" s="201"/>
      <c r="C8" s="18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customHeight="1" ht="18.75">
      <c r="A9" s="217"/>
      <c r="B9" s="201"/>
      <c r="C9" s="18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customHeight="1" ht="18.75">
      <c r="A10" s="206" t="s">
        <v>129</v>
      </c>
      <c r="B10" s="207"/>
      <c r="C10" s="2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3">
    <mergeCell ref="A2:N2"/>
    <mergeCell ref="A4:A6"/>
    <mergeCell ref="B4:B6"/>
    <mergeCell ref="D4:N4"/>
    <mergeCell ref="F5:F6"/>
    <mergeCell ref="G5:G6"/>
    <mergeCell ref="A3:C3"/>
    <mergeCell ref="H5:H6"/>
    <mergeCell ref="D5:D6"/>
    <mergeCell ref="I5:N5"/>
    <mergeCell ref="A10:C10"/>
    <mergeCell ref="E5:E6"/>
    <mergeCell ref="C4:C6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71B8BB-815D-1954-4C36-1778EAA211E1}" mc:Ignorable="x14ac xr xr2 xr3">
  <sheetPr>
    <outlinePr summaryRight="0" summaryBelow="0"/>
    <pageSetUpPr fitToPage="1"/>
  </sheetPr>
  <dimension ref="A1:N9"/>
  <sheetViews>
    <sheetView topLeftCell="A1" showZeros="0" workbookViewId="0" tabSelected="1"/>
  </sheetViews>
  <sheetFormatPr defaultColWidth="9.140625" customHeight="1" defaultRowHeight="14.25"/>
  <cols>
    <col min="1" max="1" width="37.7109375" customWidth="1"/>
    <col min="2" max="4" width="17.57421875" customWidth="1"/>
    <col min="5" max="14" width="15.7109375" customWidth="1"/>
  </cols>
  <sheetData>
    <row customHeight="1" ht="15">
      <c r="A1" s="69"/>
      <c r="B1" s="69"/>
      <c r="C1" s="69"/>
      <c r="D1" s="98"/>
      <c r="L1" s="34"/>
      <c r="M1" s="34"/>
      <c r="N1" s="34" t="s">
        <v>475</v>
      </c>
    </row>
    <row customHeight="1" ht="27.75">
      <c r="A2" s="187">
        <f>"2025"&amp;"年市对下转移支付预算表"</f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21"/>
      <c r="M2" s="121"/>
      <c r="N2" s="133"/>
    </row>
    <row customHeight="1" ht="18.75">
      <c r="A3" s="219">
        <f>"单位名称："&amp;"临沧市残疾人联合会"</f>
      </c>
      <c r="B3" s="213"/>
      <c r="C3" s="213"/>
      <c r="D3" s="220"/>
      <c r="E3" s="68"/>
      <c r="F3" s="68"/>
      <c r="G3" s="68"/>
      <c r="H3" s="68"/>
      <c r="I3" s="68"/>
      <c r="L3" s="189"/>
      <c r="M3" s="189"/>
      <c r="N3" s="34" t="s">
        <v>178</v>
      </c>
    </row>
    <row customHeight="1" ht="18.75">
      <c r="A4" s="15" t="s">
        <v>476</v>
      </c>
      <c r="B4" s="13" t="s">
        <v>198</v>
      </c>
      <c r="C4" s="74"/>
      <c r="D4" s="74"/>
      <c r="E4" s="13" t="s">
        <v>477</v>
      </c>
      <c r="F4" s="74"/>
      <c r="G4" s="74"/>
      <c r="H4" s="74"/>
      <c r="I4" s="74"/>
      <c r="J4" s="74"/>
      <c r="K4" s="74"/>
      <c r="L4" s="135"/>
      <c r="M4" s="135"/>
      <c r="N4" s="14"/>
    </row>
    <row customHeight="1" ht="18.75">
      <c r="A5" s="17"/>
      <c r="B5" s="139" t="s">
        <v>56</v>
      </c>
      <c r="C5" s="153" t="s">
        <v>59</v>
      </c>
      <c r="D5" s="221" t="s">
        <v>478</v>
      </c>
      <c r="E5" s="76" t="s">
        <v>479</v>
      </c>
      <c r="F5" s="76" t="s">
        <v>480</v>
      </c>
      <c r="G5" s="76" t="s">
        <v>481</v>
      </c>
      <c r="H5" s="76" t="s">
        <v>482</v>
      </c>
      <c r="I5" s="76" t="s">
        <v>483</v>
      </c>
      <c r="J5" s="76" t="s">
        <v>484</v>
      </c>
      <c r="K5" s="76" t="s">
        <v>485</v>
      </c>
      <c r="L5" s="164" t="s">
        <v>486</v>
      </c>
      <c r="M5" s="164" t="s">
        <v>487</v>
      </c>
      <c r="N5" s="164" t="s">
        <v>488</v>
      </c>
    </row>
    <row customHeight="1" ht="18.75">
      <c r="A6" s="76">
        <v>1</v>
      </c>
      <c r="B6" s="76">
        <v>2</v>
      </c>
      <c r="C6" s="76">
        <v>3</v>
      </c>
      <c r="D6" s="13">
        <v>4</v>
      </c>
      <c r="E6" s="76">
        <v>5</v>
      </c>
      <c r="F6" s="76">
        <v>6</v>
      </c>
      <c r="G6" s="76">
        <v>7</v>
      </c>
      <c r="H6" s="13">
        <v>8</v>
      </c>
      <c r="I6" s="76">
        <v>9</v>
      </c>
      <c r="J6" s="76">
        <v>10</v>
      </c>
      <c r="K6" s="76">
        <v>11</v>
      </c>
      <c r="L6" s="164">
        <v>12</v>
      </c>
      <c r="M6" s="164">
        <v>13</v>
      </c>
      <c r="N6" s="164">
        <v>14</v>
      </c>
    </row>
    <row customHeight="1" ht="18.75">
      <c r="A7" s="111" t="s">
        <v>71</v>
      </c>
      <c r="B7" s="19">
        <v>670000</v>
      </c>
      <c r="C7" s="19">
        <v>670000</v>
      </c>
      <c r="D7" s="19"/>
      <c r="E7" s="19">
        <v>70000</v>
      </c>
      <c r="F7" s="19">
        <v>70000</v>
      </c>
      <c r="G7" s="19">
        <v>70000</v>
      </c>
      <c r="H7" s="19">
        <v>170000</v>
      </c>
      <c r="I7" s="19">
        <v>70000</v>
      </c>
      <c r="J7" s="19">
        <v>70000</v>
      </c>
      <c r="K7" s="19">
        <v>70000</v>
      </c>
      <c r="L7" s="19">
        <v>80000</v>
      </c>
      <c r="M7" s="19"/>
      <c r="N7" s="19"/>
    </row>
    <row customHeight="1" ht="18.75">
      <c r="A8" s="112" t="s">
        <v>71</v>
      </c>
      <c r="B8" s="19">
        <v>670000</v>
      </c>
      <c r="C8" s="19">
        <v>670000</v>
      </c>
      <c r="D8" s="19"/>
      <c r="E8" s="19">
        <v>70000</v>
      </c>
      <c r="F8" s="19">
        <v>70000</v>
      </c>
      <c r="G8" s="19">
        <v>70000</v>
      </c>
      <c r="H8" s="19">
        <v>170000</v>
      </c>
      <c r="I8" s="19">
        <v>70000</v>
      </c>
      <c r="J8" s="19">
        <v>70000</v>
      </c>
      <c r="K8" s="19">
        <v>70000</v>
      </c>
      <c r="L8" s="19">
        <v>80000</v>
      </c>
      <c r="M8" s="19"/>
      <c r="N8" s="19"/>
    </row>
    <row customHeight="1" ht="18.75">
      <c r="A9" s="167" t="s">
        <v>489</v>
      </c>
      <c r="B9" s="19">
        <v>670000</v>
      </c>
      <c r="C9" s="19">
        <v>670000</v>
      </c>
      <c r="D9" s="19"/>
      <c r="E9" s="19">
        <v>70000</v>
      </c>
      <c r="F9" s="19">
        <v>70000</v>
      </c>
      <c r="G9" s="19">
        <v>70000</v>
      </c>
      <c r="H9" s="19">
        <v>170000</v>
      </c>
      <c r="I9" s="19">
        <v>70000</v>
      </c>
      <c r="J9" s="19">
        <v>70000</v>
      </c>
      <c r="K9" s="19">
        <v>70000</v>
      </c>
      <c r="L9" s="19">
        <v>80000</v>
      </c>
      <c r="M9" s="19"/>
      <c r="N9" s="19"/>
    </row>
  </sheetData>
  <mergeCells count="5">
    <mergeCell ref="A2:N2"/>
    <mergeCell ref="A4:A5"/>
    <mergeCell ref="B4:D4"/>
    <mergeCell ref="E4:N4"/>
    <mergeCell ref="A3:I3"/>
  </mergeCells>
  <printOptions horizontalCentered="1"/>
  <pageMargins left="1.00" right="1.00" top="0.75" bottom="0.75" header="0.00" footer="0.00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F5DFCB-87B4-B2CF-D28E-4A472625C1A9}" mc:Ignorable="x14ac xr xr2 xr3">
  <sheetPr>
    <outlinePr summaryRight="0" summaryBelow="0"/>
    <pageSetUpPr fitToPage="1"/>
  </sheetPr>
  <dimension ref="A1:J14"/>
  <sheetViews>
    <sheetView topLeftCell="A1" showZeros="0" workbookViewId="0" tabSelected="1"/>
  </sheetViews>
  <sheetFormatPr defaultColWidth="9.140625" customHeight="1" defaultRowHeight="12"/>
  <cols>
    <col min="1" max="1" width="34.28125" customWidth="1"/>
    <col min="2" max="2" width="29.00390625" customWidth="1"/>
    <col min="3" max="5" width="23.57421875" customWidth="1"/>
    <col min="6" max="6" width="11.28125" customWidth="1"/>
    <col min="7" max="7" width="25.140625" customWidth="1"/>
    <col min="8" max="8" width="15.57421875" customWidth="1"/>
    <col min="9" max="9" width="13.421875" customWidth="1"/>
    <col min="10" max="10" width="18.8515625" customWidth="1"/>
  </cols>
  <sheetData>
    <row customHeight="1" ht="15">
      <c r="J1" s="34" t="s">
        <v>490</v>
      </c>
    </row>
    <row customHeight="1" ht="36">
      <c r="A2" s="64">
        <f>"2025"&amp;"年市对下转移支付绩效目标表"</f>
      </c>
      <c r="B2" s="133"/>
      <c r="C2" s="133"/>
      <c r="D2" s="133"/>
      <c r="E2" s="133"/>
      <c r="F2" s="121"/>
      <c r="G2" s="133"/>
      <c r="H2" s="121"/>
      <c r="I2" s="121"/>
      <c r="J2" s="133"/>
    </row>
    <row customHeight="1" ht="18.75">
      <c r="A3" s="88">
        <f>"单位名称："&amp;"临沧市残疾人联合会"</f>
      </c>
      <c r="B3" s="148"/>
      <c r="C3" s="148"/>
      <c r="D3" s="148"/>
      <c r="E3" s="148"/>
      <c r="F3" s="163"/>
      <c r="G3" s="148"/>
      <c r="H3" s="163"/>
    </row>
    <row customHeight="1" ht="18.75">
      <c r="A4" s="78" t="s">
        <v>321</v>
      </c>
      <c r="B4" s="78" t="s">
        <v>322</v>
      </c>
      <c r="C4" s="78" t="s">
        <v>323</v>
      </c>
      <c r="D4" s="78" t="s">
        <v>324</v>
      </c>
      <c r="E4" s="78" t="s">
        <v>325</v>
      </c>
      <c r="F4" s="164" t="s">
        <v>326</v>
      </c>
      <c r="G4" s="78" t="s">
        <v>327</v>
      </c>
      <c r="H4" s="164" t="s">
        <v>328</v>
      </c>
      <c r="I4" s="164" t="s">
        <v>329</v>
      </c>
      <c r="J4" s="78" t="s">
        <v>330</v>
      </c>
    </row>
    <row customHeight="1" ht="18.75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164">
        <v>6</v>
      </c>
      <c r="G5" s="78">
        <v>7</v>
      </c>
      <c r="H5" s="164">
        <v>8</v>
      </c>
      <c r="I5" s="164">
        <v>9</v>
      </c>
      <c r="J5" s="78">
        <v>10</v>
      </c>
    </row>
    <row customHeight="1" ht="18.75">
      <c r="A6" s="144" t="s">
        <v>71</v>
      </c>
      <c r="B6" s="165"/>
      <c r="C6" s="165"/>
      <c r="D6" s="165"/>
      <c r="E6" s="166"/>
      <c r="F6" s="95"/>
      <c r="G6" s="166"/>
      <c r="H6" s="95"/>
      <c r="I6" s="95"/>
      <c r="J6" s="166"/>
    </row>
    <row customHeight="1" ht="18.75">
      <c r="A7" s="222" t="s">
        <v>71</v>
      </c>
      <c r="B7" s="144"/>
      <c r="C7" s="144"/>
      <c r="D7" s="144"/>
      <c r="E7" s="144"/>
      <c r="F7" s="223"/>
      <c r="G7" s="144"/>
      <c r="H7" s="144"/>
      <c r="I7" s="144"/>
      <c r="J7" s="144"/>
    </row>
    <row customHeight="1" ht="18.75">
      <c r="A8" s="224" t="s">
        <v>489</v>
      </c>
      <c r="B8" s="144" t="s">
        <v>491</v>
      </c>
      <c r="C8" s="144" t="s">
        <v>332</v>
      </c>
      <c r="D8" s="144" t="s">
        <v>333</v>
      </c>
      <c r="E8" s="144" t="s">
        <v>492</v>
      </c>
      <c r="F8" s="223" t="s">
        <v>335</v>
      </c>
      <c r="G8" s="144" t="s">
        <v>342</v>
      </c>
      <c r="H8" s="144" t="s">
        <v>392</v>
      </c>
      <c r="I8" s="144" t="s">
        <v>338</v>
      </c>
      <c r="J8" s="144" t="s">
        <v>492</v>
      </c>
    </row>
    <row customHeight="1" ht="18.75">
      <c r="A9" s="224" t="s">
        <v>489</v>
      </c>
      <c r="B9" s="144" t="s">
        <v>491</v>
      </c>
      <c r="C9" s="144" t="s">
        <v>332</v>
      </c>
      <c r="D9" s="144" t="s">
        <v>333</v>
      </c>
      <c r="E9" s="144" t="s">
        <v>493</v>
      </c>
      <c r="F9" s="223" t="s">
        <v>335</v>
      </c>
      <c r="G9" s="144" t="s">
        <v>494</v>
      </c>
      <c r="H9" s="144" t="s">
        <v>337</v>
      </c>
      <c r="I9" s="144" t="s">
        <v>338</v>
      </c>
      <c r="J9" s="144" t="s">
        <v>493</v>
      </c>
    </row>
    <row customHeight="1" ht="18.75">
      <c r="A10" s="224" t="s">
        <v>489</v>
      </c>
      <c r="B10" s="144" t="s">
        <v>491</v>
      </c>
      <c r="C10" s="144" t="s">
        <v>332</v>
      </c>
      <c r="D10" s="144" t="s">
        <v>333</v>
      </c>
      <c r="E10" s="144" t="s">
        <v>495</v>
      </c>
      <c r="F10" s="223" t="s">
        <v>335</v>
      </c>
      <c r="G10" s="144" t="s">
        <v>342</v>
      </c>
      <c r="H10" s="144" t="s">
        <v>392</v>
      </c>
      <c r="I10" s="144" t="s">
        <v>338</v>
      </c>
      <c r="J10" s="144" t="s">
        <v>495</v>
      </c>
    </row>
    <row customHeight="1" ht="18.75">
      <c r="A11" s="224" t="s">
        <v>489</v>
      </c>
      <c r="B11" s="144" t="s">
        <v>491</v>
      </c>
      <c r="C11" s="144" t="s">
        <v>332</v>
      </c>
      <c r="D11" s="144" t="s">
        <v>345</v>
      </c>
      <c r="E11" s="144" t="s">
        <v>346</v>
      </c>
      <c r="F11" s="223" t="s">
        <v>372</v>
      </c>
      <c r="G11" s="144" t="s">
        <v>496</v>
      </c>
      <c r="H11" s="144" t="s">
        <v>348</v>
      </c>
      <c r="I11" s="144" t="s">
        <v>338</v>
      </c>
      <c r="J11" s="144" t="s">
        <v>346</v>
      </c>
    </row>
    <row customHeight="1" ht="18.75">
      <c r="A12" s="224" t="s">
        <v>489</v>
      </c>
      <c r="B12" s="144" t="s">
        <v>491</v>
      </c>
      <c r="C12" s="144" t="s">
        <v>354</v>
      </c>
      <c r="D12" s="144" t="s">
        <v>355</v>
      </c>
      <c r="E12" s="144" t="s">
        <v>497</v>
      </c>
      <c r="F12" s="223" t="s">
        <v>341</v>
      </c>
      <c r="G12" s="144" t="s">
        <v>386</v>
      </c>
      <c r="H12" s="144" t="s">
        <v>358</v>
      </c>
      <c r="I12" s="144" t="s">
        <v>359</v>
      </c>
      <c r="J12" s="144" t="s">
        <v>497</v>
      </c>
    </row>
    <row customHeight="1" ht="18.75">
      <c r="A13" s="224" t="s">
        <v>489</v>
      </c>
      <c r="B13" s="144" t="s">
        <v>491</v>
      </c>
      <c r="C13" s="144" t="s">
        <v>354</v>
      </c>
      <c r="D13" s="144" t="s">
        <v>355</v>
      </c>
      <c r="E13" s="144" t="s">
        <v>498</v>
      </c>
      <c r="F13" s="223" t="s">
        <v>341</v>
      </c>
      <c r="G13" s="144" t="s">
        <v>386</v>
      </c>
      <c r="H13" s="144" t="s">
        <v>358</v>
      </c>
      <c r="I13" s="144" t="s">
        <v>359</v>
      </c>
      <c r="J13" s="144" t="s">
        <v>498</v>
      </c>
    </row>
    <row customHeight="1" ht="18.75">
      <c r="A14" s="224" t="s">
        <v>489</v>
      </c>
      <c r="B14" s="144" t="s">
        <v>491</v>
      </c>
      <c r="C14" s="144" t="s">
        <v>361</v>
      </c>
      <c r="D14" s="144" t="s">
        <v>362</v>
      </c>
      <c r="E14" s="144" t="s">
        <v>499</v>
      </c>
      <c r="F14" s="223" t="s">
        <v>335</v>
      </c>
      <c r="G14" s="144" t="s">
        <v>364</v>
      </c>
      <c r="H14" s="144" t="s">
        <v>365</v>
      </c>
      <c r="I14" s="144" t="s">
        <v>338</v>
      </c>
      <c r="J14" s="144" t="s">
        <v>499</v>
      </c>
    </row>
  </sheetData>
  <mergeCells count="4">
    <mergeCell ref="A2:J2"/>
    <mergeCell ref="A3:H3"/>
    <mergeCell ref="A8:A14"/>
    <mergeCell ref="B8:B14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9EB5059-07E2-A2F7-1E33-05AED14590E6}" mc:Ignorable="x14ac xr xr2 xr3">
  <sheetPr>
    <outlinePr summaryRight="0" summaryBelow="0"/>
  </sheetPr>
  <dimension ref="A1:H8"/>
  <sheetViews>
    <sheetView topLeftCell="A1" showZeros="0" workbookViewId="0" tabSelected="1"/>
  </sheetViews>
  <sheetFormatPr defaultColWidth="9.140625" customHeight="1" defaultRowHeight="12"/>
  <cols>
    <col min="1" max="1" width="29.00390625" customWidth="1"/>
    <col min="2" max="2" width="18.7109375" customWidth="1"/>
    <col min="3" max="3" width="24.8515625" customWidth="1"/>
    <col min="4" max="4" width="23.57421875" customWidth="1"/>
    <col min="5" max="5" width="17.8515625" customWidth="1"/>
    <col min="6" max="6" width="23.57421875" customWidth="1"/>
    <col min="7" max="7" width="25.140625" customWidth="1"/>
    <col min="8" max="8" width="18.8515625" customWidth="1"/>
  </cols>
  <sheetData>
    <row customHeight="1" ht="15">
      <c r="A1" s="62"/>
      <c r="B1" s="62"/>
      <c r="C1" s="62"/>
      <c r="D1" s="62"/>
      <c r="E1" s="62"/>
      <c r="F1" s="62"/>
      <c r="G1" s="62"/>
      <c r="H1" s="8" t="s">
        <v>500</v>
      </c>
    </row>
    <row customHeight="1" ht="34.5">
      <c r="A2" s="225">
        <f>"2025"&amp;"年新增资产配置表"</f>
      </c>
      <c r="B2" s="133"/>
      <c r="C2" s="133"/>
      <c r="D2" s="133"/>
      <c r="E2" s="133"/>
      <c r="F2" s="133"/>
      <c r="G2" s="133"/>
      <c r="H2" s="133"/>
    </row>
    <row customHeight="1" ht="18.75">
      <c r="A3" s="188">
        <f>"单位名称："&amp;"临沧市残疾人联合会"</f>
      </c>
      <c r="B3" s="151"/>
      <c r="C3" s="148"/>
      <c r="H3" s="226" t="s">
        <v>178</v>
      </c>
    </row>
    <row customHeight="1" ht="18.75">
      <c r="A4" s="153" t="s">
        <v>191</v>
      </c>
      <c r="B4" s="153" t="s">
        <v>501</v>
      </c>
      <c r="C4" s="153" t="s">
        <v>502</v>
      </c>
      <c r="D4" s="153" t="s">
        <v>503</v>
      </c>
      <c r="E4" s="153" t="s">
        <v>504</v>
      </c>
      <c r="F4" s="227" t="s">
        <v>505</v>
      </c>
      <c r="G4" s="191"/>
      <c r="H4" s="192"/>
    </row>
    <row customHeight="1" ht="18.75">
      <c r="A5" s="75"/>
      <c r="B5" s="75"/>
      <c r="C5" s="75"/>
      <c r="D5" s="75"/>
      <c r="E5" s="75"/>
      <c r="F5" s="78" t="s">
        <v>459</v>
      </c>
      <c r="G5" s="78" t="s">
        <v>506</v>
      </c>
      <c r="H5" s="78" t="s">
        <v>507</v>
      </c>
    </row>
    <row customHeight="1" ht="18.75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</row>
    <row customHeight="1" ht="18.75">
      <c r="A7" s="165"/>
      <c r="B7" s="165"/>
      <c r="C7" s="111"/>
      <c r="D7" s="111"/>
      <c r="E7" s="111"/>
      <c r="F7" s="228"/>
      <c r="G7" s="19"/>
      <c r="H7" s="19"/>
    </row>
    <row customHeight="1" ht="18.75">
      <c r="A8" s="229" t="s">
        <v>56</v>
      </c>
      <c r="B8" s="230"/>
      <c r="C8" s="230"/>
      <c r="D8" s="230"/>
      <c r="E8" s="231"/>
      <c r="F8" s="228"/>
      <c r="G8" s="19"/>
      <c r="H8" s="19"/>
    </row>
  </sheetData>
  <mergeCells count="9">
    <mergeCell ref="A8:E8"/>
    <mergeCell ref="A2:H2"/>
    <mergeCell ref="A4:A5"/>
    <mergeCell ref="C4:C5"/>
    <mergeCell ref="D4:D5"/>
    <mergeCell ref="E4:E5"/>
    <mergeCell ref="F4:H4"/>
    <mergeCell ref="B4:B5"/>
    <mergeCell ref="A3:C3"/>
  </mergeCells>
  <pageMargins left="0.36" right="0.10" top="0.26" bottom="0.26" header="0.00" footer="0.00"/>
  <pageSetup paperSize="9" scale="81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F65410F-F2FA-11B7-FCBD-3519EBD692C2}" mc:Ignorable="x14ac xr xr2 xr3">
  <sheetPr>
    <outlinePr summaryRight="0" summaryBelow="0"/>
    <pageSetUpPr fitToPage="1"/>
  </sheetPr>
  <dimension ref="A1:K10"/>
  <sheetViews>
    <sheetView topLeftCell="A1" showZeros="0" workbookViewId="0" tabSelected="1"/>
  </sheetViews>
  <sheetFormatPr defaultColWidth="9.140625" customHeight="1" defaultRowHeight="14.25"/>
  <cols>
    <col min="1" max="1" width="13.421875" customWidth="1"/>
    <col min="2" max="2" width="43.87109375" customWidth="1"/>
    <col min="3" max="3" width="23.8515625" customWidth="1"/>
    <col min="4" max="4" width="11.140625" customWidth="1"/>
    <col min="5" max="5" width="33.1640625" customWidth="1"/>
    <col min="6" max="6" width="9.8515625" customWidth="1"/>
    <col min="7" max="7" width="17.7109375" customWidth="1"/>
    <col min="8" max="11" width="15.421875" customWidth="1"/>
  </cols>
  <sheetData>
    <row customHeight="1" ht="15">
      <c r="D1" s="101"/>
      <c r="E1" s="101"/>
      <c r="F1" s="101"/>
      <c r="G1" s="101"/>
      <c r="H1" s="69"/>
      <c r="I1" s="69"/>
      <c r="J1" s="69"/>
      <c r="K1" s="34" t="s">
        <v>508</v>
      </c>
    </row>
    <row customHeight="1" ht="42.75">
      <c r="A2" s="9">
        <f>"2025"&amp;"年转移支付补助项目支出预算表"</f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customHeight="1" ht="18.75">
      <c r="A3" s="150">
        <f>"单位名称："&amp;"临沧市残疾人联合会"</f>
      </c>
      <c r="B3" s="151"/>
      <c r="C3" s="151"/>
      <c r="D3" s="151"/>
      <c r="E3" s="151"/>
      <c r="F3" s="151"/>
      <c r="G3" s="151"/>
      <c r="H3" s="152"/>
      <c r="I3" s="152"/>
      <c r="J3" s="152"/>
      <c r="K3" s="232" t="s">
        <v>178</v>
      </c>
    </row>
    <row customHeight="1" ht="18.75">
      <c r="A4" s="71" t="s">
        <v>276</v>
      </c>
      <c r="B4" s="71" t="s">
        <v>193</v>
      </c>
      <c r="C4" s="71" t="s">
        <v>277</v>
      </c>
      <c r="D4" s="153" t="s">
        <v>194</v>
      </c>
      <c r="E4" s="153" t="s">
        <v>195</v>
      </c>
      <c r="F4" s="153" t="s">
        <v>278</v>
      </c>
      <c r="G4" s="153" t="s">
        <v>279</v>
      </c>
      <c r="H4" s="15" t="s">
        <v>56</v>
      </c>
      <c r="I4" s="13" t="s">
        <v>509</v>
      </c>
      <c r="J4" s="74"/>
      <c r="K4" s="14"/>
    </row>
    <row customHeight="1" ht="18.75">
      <c r="A5" s="137"/>
      <c r="B5" s="137"/>
      <c r="C5" s="137"/>
      <c r="D5" s="154"/>
      <c r="E5" s="154"/>
      <c r="F5" s="154"/>
      <c r="G5" s="154"/>
      <c r="H5" s="139"/>
      <c r="I5" s="153" t="s">
        <v>59</v>
      </c>
      <c r="J5" s="153" t="s">
        <v>60</v>
      </c>
      <c r="K5" s="153" t="s">
        <v>61</v>
      </c>
    </row>
    <row customHeight="1" ht="18.75">
      <c r="A6" s="122"/>
      <c r="B6" s="122"/>
      <c r="C6" s="122"/>
      <c r="D6" s="75"/>
      <c r="E6" s="75"/>
      <c r="F6" s="75"/>
      <c r="G6" s="75"/>
      <c r="H6" s="17"/>
      <c r="I6" s="75" t="s">
        <v>58</v>
      </c>
      <c r="J6" s="75"/>
      <c r="K6" s="75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233">
        <v>10</v>
      </c>
      <c r="K7" s="233">
        <v>11</v>
      </c>
    </row>
    <row customHeight="1" ht="18.75">
      <c r="A8" s="111"/>
      <c r="B8" s="144"/>
      <c r="C8" s="111"/>
      <c r="D8" s="111"/>
      <c r="E8" s="111"/>
      <c r="F8" s="111"/>
      <c r="G8" s="111"/>
      <c r="H8" s="19"/>
      <c r="I8" s="19"/>
      <c r="J8" s="19"/>
      <c r="K8" s="19"/>
    </row>
    <row customHeight="1" ht="18.75">
      <c r="A9" s="144"/>
      <c r="B9" s="144"/>
      <c r="C9" s="144"/>
      <c r="D9" s="144"/>
      <c r="E9" s="144"/>
      <c r="F9" s="144"/>
      <c r="G9" s="144"/>
      <c r="H9" s="19"/>
      <c r="I9" s="19"/>
      <c r="J9" s="19"/>
      <c r="K9" s="19"/>
    </row>
    <row customHeight="1" ht="18.75">
      <c r="A10" s="145" t="s">
        <v>129</v>
      </c>
      <c r="B10" s="160"/>
      <c r="C10" s="160"/>
      <c r="D10" s="160"/>
      <c r="E10" s="160"/>
      <c r="F10" s="160"/>
      <c r="G10" s="161"/>
      <c r="H10" s="19"/>
      <c r="I10" s="19"/>
      <c r="J10" s="19"/>
      <c r="K10" s="19"/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EE1009-6009-69B7-7B43-FC685A14CED4}" mc:Ignorable="x14ac xr xr2 xr3">
  <sheetPr>
    <outlinePr summaryRight="0" summaryBelow="0"/>
    <pageSetUpPr fitToPage="1"/>
  </sheetPr>
  <dimension ref="A1:G17"/>
  <sheetViews>
    <sheetView topLeftCell="A1" showZeros="0" workbookViewId="0" tabSelected="1"/>
  </sheetViews>
  <sheetFormatPr defaultColWidth="9.140625" customHeight="1" defaultRowHeight="14.25"/>
  <cols>
    <col min="1" max="1" width="29.421875" customWidth="1"/>
    <col min="2" max="2" width="23.140625" customWidth="1"/>
    <col min="3" max="3" width="31.57421875" customWidth="1"/>
    <col min="4" max="4" width="20.421875" customWidth="1"/>
    <col min="5" max="7" width="23.8515625" customWidth="1"/>
  </cols>
  <sheetData>
    <row customHeight="1" ht="15">
      <c r="A1" s="62"/>
      <c r="B1" s="62"/>
      <c r="C1" s="62"/>
      <c r="D1" s="149"/>
      <c r="E1" s="148"/>
      <c r="F1" s="148"/>
      <c r="G1" s="232" t="s">
        <v>510</v>
      </c>
    </row>
    <row customHeight="1" ht="36.75">
      <c r="A2" s="64">
        <f>"2025"&amp;"年部门项目中期规划预算表"</f>
      </c>
      <c r="B2" s="133"/>
      <c r="C2" s="133"/>
      <c r="D2" s="133"/>
      <c r="E2" s="133"/>
      <c r="F2" s="133"/>
      <c r="G2" s="133"/>
    </row>
    <row customHeight="1" ht="18.75">
      <c r="A3" s="88">
        <f>"单位名称："&amp;"临沧市残疾人联合会"</f>
      </c>
      <c r="B3" s="151"/>
      <c r="C3" s="151"/>
      <c r="D3" s="151"/>
      <c r="E3" s="152"/>
      <c r="F3" s="152"/>
      <c r="G3" s="232" t="s">
        <v>178</v>
      </c>
    </row>
    <row customHeight="1" ht="18.75">
      <c r="A4" s="71" t="s">
        <v>277</v>
      </c>
      <c r="B4" s="71" t="s">
        <v>276</v>
      </c>
      <c r="C4" s="71" t="s">
        <v>193</v>
      </c>
      <c r="D4" s="153" t="s">
        <v>511</v>
      </c>
      <c r="E4" s="13" t="s">
        <v>59</v>
      </c>
      <c r="F4" s="74"/>
      <c r="G4" s="14"/>
    </row>
    <row customHeight="1" ht="18.75">
      <c r="A5" s="137"/>
      <c r="B5" s="137"/>
      <c r="C5" s="137"/>
      <c r="D5" s="154"/>
      <c r="E5" s="234">
        <f>"2025"&amp;"年"</f>
      </c>
      <c r="F5" s="234">
        <f>"2025"+1&amp;"年"</f>
      </c>
      <c r="G5" s="235">
        <f>"2025"+2&amp;"年"</f>
      </c>
    </row>
    <row customHeight="1" ht="18.75">
      <c r="A6" s="122"/>
      <c r="B6" s="122"/>
      <c r="C6" s="122"/>
      <c r="D6" s="75"/>
      <c r="E6" s="122" t="s">
        <v>58</v>
      </c>
      <c r="F6" s="122"/>
      <c r="G6" s="75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233">
        <v>7</v>
      </c>
    </row>
    <row customHeight="1" ht="18.75">
      <c r="A8" s="144" t="s">
        <v>71</v>
      </c>
      <c r="B8" s="91"/>
      <c r="C8" s="91"/>
      <c r="D8" s="144"/>
      <c r="E8" s="19">
        <v>1385000</v>
      </c>
      <c r="F8" s="19"/>
      <c r="G8" s="19"/>
    </row>
    <row customHeight="1" ht="18.75">
      <c r="A9" s="222" t="s">
        <v>71</v>
      </c>
      <c r="B9" s="144"/>
      <c r="C9" s="144"/>
      <c r="D9" s="144"/>
      <c r="E9" s="19">
        <v>1385000</v>
      </c>
      <c r="F9" s="19"/>
      <c r="G9" s="19"/>
    </row>
    <row customHeight="1" ht="18.75">
      <c r="A10" s="159"/>
      <c r="B10" s="144" t="s">
        <v>512</v>
      </c>
      <c r="C10" s="144" t="s">
        <v>289</v>
      </c>
      <c r="D10" s="144" t="s">
        <v>513</v>
      </c>
      <c r="E10" s="19">
        <v>155000</v>
      </c>
      <c r="F10" s="19"/>
      <c r="G10" s="19"/>
    </row>
    <row customHeight="1" ht="18.75">
      <c r="A11" s="159"/>
      <c r="B11" s="144" t="s">
        <v>514</v>
      </c>
      <c r="C11" s="144" t="s">
        <v>287</v>
      </c>
      <c r="D11" s="144" t="s">
        <v>513</v>
      </c>
      <c r="E11" s="19">
        <v>70000</v>
      </c>
      <c r="F11" s="19"/>
      <c r="G11" s="19"/>
    </row>
    <row customHeight="1" ht="18.75">
      <c r="A12" s="159"/>
      <c r="B12" s="144" t="s">
        <v>514</v>
      </c>
      <c r="C12" s="144" t="s">
        <v>300</v>
      </c>
      <c r="D12" s="144" t="s">
        <v>513</v>
      </c>
      <c r="E12" s="19">
        <v>370000</v>
      </c>
      <c r="F12" s="19"/>
      <c r="G12" s="19"/>
    </row>
    <row customHeight="1" ht="18.75">
      <c r="A13" s="159"/>
      <c r="B13" s="144" t="s">
        <v>514</v>
      </c>
      <c r="C13" s="144" t="s">
        <v>314</v>
      </c>
      <c r="D13" s="144" t="s">
        <v>513</v>
      </c>
      <c r="E13" s="19">
        <v>20000</v>
      </c>
      <c r="F13" s="19"/>
      <c r="G13" s="19"/>
    </row>
    <row customHeight="1" ht="18.75">
      <c r="A14" s="159"/>
      <c r="B14" s="144" t="s">
        <v>514</v>
      </c>
      <c r="C14" s="144" t="s">
        <v>282</v>
      </c>
      <c r="D14" s="144" t="s">
        <v>513</v>
      </c>
      <c r="E14" s="19"/>
      <c r="F14" s="19"/>
      <c r="G14" s="19"/>
    </row>
    <row customHeight="1" ht="18.75">
      <c r="A15" s="159"/>
      <c r="B15" s="144" t="s">
        <v>514</v>
      </c>
      <c r="C15" s="144" t="s">
        <v>292</v>
      </c>
      <c r="D15" s="144" t="s">
        <v>513</v>
      </c>
      <c r="E15" s="19">
        <v>100000</v>
      </c>
      <c r="F15" s="19"/>
      <c r="G15" s="19"/>
    </row>
    <row customHeight="1" ht="18.75">
      <c r="A16" s="159"/>
      <c r="B16" s="144" t="s">
        <v>515</v>
      </c>
      <c r="C16" s="144" t="s">
        <v>489</v>
      </c>
      <c r="D16" s="144" t="s">
        <v>516</v>
      </c>
      <c r="E16" s="19">
        <v>670000</v>
      </c>
      <c r="F16" s="19"/>
      <c r="G16" s="19"/>
    </row>
    <row customHeight="1" ht="18.75">
      <c r="A17" s="229" t="s">
        <v>56</v>
      </c>
      <c r="B17" s="236" t="s">
        <v>517</v>
      </c>
      <c r="C17" s="236"/>
      <c r="D17" s="237"/>
      <c r="E17" s="19">
        <v>1385000</v>
      </c>
      <c r="F17" s="19"/>
      <c r="G17" s="19"/>
    </row>
  </sheetData>
  <mergeCells count="11">
    <mergeCell ref="G5:G6"/>
    <mergeCell ref="D4:D6"/>
    <mergeCell ref="A2:G2"/>
    <mergeCell ref="A3:D3"/>
    <mergeCell ref="E4:G4"/>
    <mergeCell ref="F5:F6"/>
    <mergeCell ref="A17:D17"/>
    <mergeCell ref="B4:B6"/>
    <mergeCell ref="C4:C6"/>
    <mergeCell ref="A4:A6"/>
    <mergeCell ref="E5:E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93502CA-7AAC-2684-156A-AD5ABB71B984}" mc:Ignorable="x14ac xr xr2 xr3">
  <sheetPr>
    <outlinePr summaryRight="0" summaryBelow="0"/>
    <pageSetUpPr fitToPage="1"/>
  </sheetPr>
  <dimension ref="A1:S10"/>
  <sheetViews>
    <sheetView topLeftCell="A1" showZeros="0" workbookViewId="0" tabSelected="1"/>
  </sheetViews>
  <sheetFormatPr defaultColWidth="9.140625" customHeight="1" defaultRowHeight="14.25"/>
  <cols>
    <col min="1" max="1" width="21.140625" customWidth="1"/>
    <col min="2" max="2" width="35.28125" customWidth="1"/>
    <col min="3" max="8" width="20.421875" customWidth="1"/>
    <col min="9" max="11" width="20.57421875" customWidth="1"/>
    <col min="12" max="12" width="20.421875" customWidth="1"/>
    <col min="13" max="13" width="20.57421875" customWidth="1"/>
    <col min="14" max="19" width="20.421875" customWidth="1"/>
  </cols>
  <sheetData>
    <row customHeight="1" ht="15">
      <c r="J1" s="32"/>
      <c r="O1" s="33"/>
      <c r="P1" s="33"/>
      <c r="Q1" s="33"/>
      <c r="R1" s="33"/>
      <c r="S1" s="34" t="s">
        <v>53</v>
      </c>
    </row>
    <row customHeight="1" ht="57.75">
      <c r="A2" s="35">
        <f>"2025"&amp;"年部门收入预算表"</f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  <c r="P2" s="37"/>
      <c r="Q2" s="37"/>
      <c r="R2" s="37"/>
      <c r="S2" s="37"/>
    </row>
    <row customHeight="1" ht="18.75">
      <c r="A3" s="11">
        <f>"单位名称："&amp;"临沧市残疾人联合会"</f>
      </c>
      <c r="B3" s="38"/>
      <c r="C3" s="38"/>
      <c r="D3" s="38"/>
      <c r="E3" s="38"/>
      <c r="F3" s="38"/>
      <c r="G3" s="38"/>
      <c r="H3" s="38"/>
      <c r="I3" s="38"/>
      <c r="J3" s="39"/>
      <c r="K3" s="38"/>
      <c r="L3" s="38"/>
      <c r="M3" s="38"/>
      <c r="N3" s="38"/>
      <c r="O3" s="39"/>
      <c r="P3" s="39"/>
      <c r="Q3" s="39"/>
      <c r="R3" s="39"/>
      <c r="S3" s="34" t="s">
        <v>1</v>
      </c>
    </row>
    <row customHeight="1" ht="18.75">
      <c r="A4" s="40" t="s">
        <v>54</v>
      </c>
      <c r="B4" s="41" t="s">
        <v>55</v>
      </c>
      <c r="C4" s="41" t="s">
        <v>56</v>
      </c>
      <c r="D4" s="42" t="s">
        <v>57</v>
      </c>
      <c r="E4" s="43"/>
      <c r="F4" s="43"/>
      <c r="G4" s="43"/>
      <c r="H4" s="43"/>
      <c r="I4" s="43"/>
      <c r="J4" s="44"/>
      <c r="K4" s="43"/>
      <c r="L4" s="43"/>
      <c r="M4" s="43"/>
      <c r="N4" s="45"/>
      <c r="O4" s="42" t="s">
        <v>46</v>
      </c>
      <c r="P4" s="42"/>
      <c r="Q4" s="42"/>
      <c r="R4" s="42"/>
      <c r="S4" s="46"/>
    </row>
    <row customHeight="1" ht="18.75">
      <c r="A5" s="47"/>
      <c r="B5" s="48"/>
      <c r="C5" s="48"/>
      <c r="D5" s="49" t="s">
        <v>58</v>
      </c>
      <c r="E5" s="49" t="s">
        <v>59</v>
      </c>
      <c r="F5" s="49" t="s">
        <v>60</v>
      </c>
      <c r="G5" s="49" t="s">
        <v>61</v>
      </c>
      <c r="H5" s="49" t="s">
        <v>62</v>
      </c>
      <c r="I5" s="50" t="s">
        <v>63</v>
      </c>
      <c r="J5" s="50"/>
      <c r="K5" s="50"/>
      <c r="L5" s="50"/>
      <c r="M5" s="50"/>
      <c r="N5" s="51"/>
      <c r="O5" s="49" t="s">
        <v>58</v>
      </c>
      <c r="P5" s="49" t="s">
        <v>59</v>
      </c>
      <c r="Q5" s="49" t="s">
        <v>60</v>
      </c>
      <c r="R5" s="49" t="s">
        <v>61</v>
      </c>
      <c r="S5" s="49" t="s">
        <v>64</v>
      </c>
    </row>
    <row customHeight="1" ht="18.75">
      <c r="A6" s="52"/>
      <c r="B6" s="53"/>
      <c r="C6" s="53"/>
      <c r="D6" s="51"/>
      <c r="E6" s="51"/>
      <c r="F6" s="51"/>
      <c r="G6" s="51"/>
      <c r="H6" s="51"/>
      <c r="I6" s="53" t="s">
        <v>58</v>
      </c>
      <c r="J6" s="53" t="s">
        <v>65</v>
      </c>
      <c r="K6" s="53" t="s">
        <v>66</v>
      </c>
      <c r="L6" s="53" t="s">
        <v>67</v>
      </c>
      <c r="M6" s="53" t="s">
        <v>68</v>
      </c>
      <c r="N6" s="53" t="s">
        <v>69</v>
      </c>
      <c r="O6" s="54"/>
      <c r="P6" s="54"/>
      <c r="Q6" s="54"/>
      <c r="R6" s="54"/>
      <c r="S6" s="51"/>
    </row>
    <row customHeight="1" ht="18.75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</row>
    <row customHeight="1" ht="18.75">
      <c r="A8" s="56" t="s">
        <v>70</v>
      </c>
      <c r="B8" s="57" t="s">
        <v>71</v>
      </c>
      <c r="C8" s="19">
        <v>7106468.32</v>
      </c>
      <c r="D8" s="19">
        <v>7106468.32</v>
      </c>
      <c r="E8" s="19">
        <v>5677868.32</v>
      </c>
      <c r="F8" s="19">
        <v>1228600</v>
      </c>
      <c r="G8" s="19"/>
      <c r="H8" s="19"/>
      <c r="I8" s="19">
        <v>200000</v>
      </c>
      <c r="J8" s="19"/>
      <c r="K8" s="19"/>
      <c r="L8" s="19"/>
      <c r="M8" s="19"/>
      <c r="N8" s="19">
        <v>200000</v>
      </c>
      <c r="O8" s="19"/>
      <c r="P8" s="19"/>
      <c r="Q8" s="19"/>
      <c r="R8" s="19"/>
      <c r="S8" s="19"/>
    </row>
    <row customHeight="1" ht="18.75">
      <c r="A9" s="58" t="s">
        <v>72</v>
      </c>
      <c r="B9" s="59" t="s">
        <v>71</v>
      </c>
      <c r="C9" s="19">
        <v>7106468.32</v>
      </c>
      <c r="D9" s="19">
        <v>7106468.32</v>
      </c>
      <c r="E9" s="19">
        <v>5677868.32</v>
      </c>
      <c r="F9" s="19">
        <v>1228600</v>
      </c>
      <c r="G9" s="19"/>
      <c r="H9" s="19"/>
      <c r="I9" s="19">
        <v>200000</v>
      </c>
      <c r="J9" s="19"/>
      <c r="K9" s="19"/>
      <c r="L9" s="19"/>
      <c r="M9" s="19"/>
      <c r="N9" s="19">
        <v>200000</v>
      </c>
      <c r="O9" s="19"/>
      <c r="P9" s="19"/>
      <c r="Q9" s="19"/>
      <c r="R9" s="19"/>
      <c r="S9" s="19"/>
    </row>
    <row customHeight="1" ht="18.75">
      <c r="A10" s="60" t="s">
        <v>56</v>
      </c>
      <c r="B10" s="61"/>
      <c r="C10" s="19">
        <v>7106468.32</v>
      </c>
      <c r="D10" s="19">
        <v>7106468.32</v>
      </c>
      <c r="E10" s="19">
        <v>5677868.32</v>
      </c>
      <c r="F10" s="19">
        <v>1228600</v>
      </c>
      <c r="G10" s="19"/>
      <c r="H10" s="19"/>
      <c r="I10" s="19">
        <v>200000</v>
      </c>
      <c r="J10" s="19"/>
      <c r="K10" s="19"/>
      <c r="L10" s="19"/>
      <c r="M10" s="19"/>
      <c r="N10" s="19">
        <v>200000</v>
      </c>
      <c r="O10" s="19"/>
      <c r="P10" s="19"/>
      <c r="Q10" s="19"/>
      <c r="R10" s="19"/>
      <c r="S10" s="19"/>
    </row>
  </sheetData>
  <mergeCells count="19">
    <mergeCell ref="P5:P6"/>
    <mergeCell ref="Q5:Q6"/>
    <mergeCell ref="R5:R6"/>
    <mergeCell ref="S5:S6"/>
    <mergeCell ref="A2:S2"/>
    <mergeCell ref="A3:D3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O5:O6"/>
    <mergeCell ref="A10:B10"/>
  </mergeCells>
  <printOptions horizontalCentered="1"/>
  <pageMargins left="0.39" right="0.39" top="0.51" bottom="0.51" header="0.31" footer="0.31"/>
  <pageSetup paperSize="9" scale="56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A665509-563D-00AC-81BA-FA2307EC3BA8}" mc:Ignorable="x14ac xr xr2 xr3">
  <sheetPr>
    <outlinePr summaryRight="0" summaryBelow="0"/>
    <pageSetUpPr fitToPage="1"/>
  </sheetPr>
  <dimension ref="A1:O30"/>
  <sheetViews>
    <sheetView topLeftCell="A1" showZeros="0" workbookViewId="0" tabSelected="1"/>
  </sheetViews>
  <sheetFormatPr defaultColWidth="9.140625" customHeight="1" defaultRowHeight="14.25"/>
  <cols>
    <col min="1" max="1" width="14.28125" customWidth="1"/>
    <col min="2" max="2" width="37.7109375" customWidth="1"/>
    <col min="3" max="6" width="19.140625" customWidth="1"/>
    <col min="7" max="8" width="19.00390625" customWidth="1"/>
    <col min="9" max="9" width="18.8515625" customWidth="1"/>
    <col min="10" max="11" width="19.00390625" customWidth="1"/>
    <col min="12" max="14" width="18.8515625" customWidth="1"/>
    <col min="15" max="15" width="19.00390625" customWidth="1"/>
  </cols>
  <sheetData>
    <row customHeight="1" ht="15">
      <c r="A1" s="62"/>
      <c r="B1" s="62"/>
      <c r="C1" s="62"/>
      <c r="D1" s="63"/>
      <c r="E1" s="62"/>
      <c r="F1" s="62"/>
      <c r="G1" s="62"/>
      <c r="H1" s="63"/>
      <c r="I1" s="62"/>
      <c r="J1" s="63"/>
      <c r="K1" s="62"/>
      <c r="L1" s="62"/>
      <c r="M1" s="62"/>
      <c r="N1" s="62"/>
      <c r="O1" s="8" t="s">
        <v>73</v>
      </c>
    </row>
    <row customHeight="1" ht="42">
      <c r="A2" s="64">
        <f>"2025"&amp;"年部门支出预算表"</f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customHeight="1" ht="18.75">
      <c r="A3" s="66">
        <f>"单位名称："&amp;"临沧市残疾人联合会"</f>
      </c>
      <c r="B3" s="67"/>
      <c r="C3" s="68"/>
      <c r="D3" s="69"/>
      <c r="E3" s="68"/>
      <c r="F3" s="68"/>
      <c r="G3" s="68"/>
      <c r="H3" s="69"/>
      <c r="I3" s="68"/>
      <c r="J3" s="69"/>
      <c r="K3" s="68"/>
      <c r="L3" s="68"/>
      <c r="M3" s="70"/>
      <c r="N3" s="70"/>
      <c r="O3" s="8" t="s">
        <v>1</v>
      </c>
    </row>
    <row customHeight="1" ht="18.75">
      <c r="A4" s="71" t="s">
        <v>74</v>
      </c>
      <c r="B4" s="71" t="s">
        <v>75</v>
      </c>
      <c r="C4" s="71" t="s">
        <v>56</v>
      </c>
      <c r="D4" s="13" t="s">
        <v>59</v>
      </c>
      <c r="E4" s="72" t="s">
        <v>76</v>
      </c>
      <c r="F4" s="73" t="s">
        <v>77</v>
      </c>
      <c r="G4" s="71" t="s">
        <v>60</v>
      </c>
      <c r="H4" s="71" t="s">
        <v>61</v>
      </c>
      <c r="I4" s="71" t="s">
        <v>78</v>
      </c>
      <c r="J4" s="13" t="s">
        <v>79</v>
      </c>
      <c r="K4" s="74"/>
      <c r="L4" s="74"/>
      <c r="M4" s="74"/>
      <c r="N4" s="74"/>
      <c r="O4" s="14"/>
    </row>
    <row customHeight="1" ht="30">
      <c r="A5" s="75"/>
      <c r="B5" s="75"/>
      <c r="C5" s="75"/>
      <c r="D5" s="76" t="s">
        <v>58</v>
      </c>
      <c r="E5" s="77" t="s">
        <v>76</v>
      </c>
      <c r="F5" s="77" t="s">
        <v>77</v>
      </c>
      <c r="G5" s="75"/>
      <c r="H5" s="75"/>
      <c r="I5" s="75"/>
      <c r="J5" s="76" t="s">
        <v>58</v>
      </c>
      <c r="K5" s="78" t="s">
        <v>80</v>
      </c>
      <c r="L5" s="78" t="s">
        <v>81</v>
      </c>
      <c r="M5" s="78" t="s">
        <v>82</v>
      </c>
      <c r="N5" s="78" t="s">
        <v>83</v>
      </c>
      <c r="O5" s="78" t="s">
        <v>84</v>
      </c>
    </row>
    <row customHeight="1" ht="18.75">
      <c r="A6" s="79">
        <v>1</v>
      </c>
      <c r="B6" s="79">
        <v>2</v>
      </c>
      <c r="C6" s="76">
        <v>3</v>
      </c>
      <c r="D6" s="76">
        <v>4</v>
      </c>
      <c r="E6" s="76">
        <v>5</v>
      </c>
      <c r="F6" s="76">
        <v>6</v>
      </c>
      <c r="G6" s="76">
        <v>7</v>
      </c>
      <c r="H6" s="76">
        <v>8</v>
      </c>
      <c r="I6" s="76">
        <v>9</v>
      </c>
      <c r="J6" s="76">
        <v>10</v>
      </c>
      <c r="K6" s="76">
        <v>11</v>
      </c>
      <c r="L6" s="76">
        <v>12</v>
      </c>
      <c r="M6" s="76">
        <v>13</v>
      </c>
      <c r="N6" s="76">
        <v>14</v>
      </c>
      <c r="O6" s="76">
        <v>15</v>
      </c>
    </row>
    <row customHeight="1" ht="18.75">
      <c r="A7" s="18" t="s">
        <v>85</v>
      </c>
      <c r="B7" s="80" t="s">
        <v>86</v>
      </c>
      <c r="C7" s="19">
        <v>5269007.23</v>
      </c>
      <c r="D7" s="19">
        <v>5069007.23</v>
      </c>
      <c r="E7" s="19">
        <v>3684007.23</v>
      </c>
      <c r="F7" s="19">
        <v>1385000</v>
      </c>
      <c r="G7" s="19"/>
      <c r="H7" s="19"/>
      <c r="I7" s="19"/>
      <c r="J7" s="19">
        <v>200000</v>
      </c>
      <c r="K7" s="19"/>
      <c r="L7" s="19"/>
      <c r="M7" s="19"/>
      <c r="N7" s="19"/>
      <c r="O7" s="19">
        <v>200000</v>
      </c>
    </row>
    <row customHeight="1" ht="18.75">
      <c r="A8" s="81" t="s">
        <v>87</v>
      </c>
      <c r="B8" s="82" t="s">
        <v>88</v>
      </c>
      <c r="C8" s="19">
        <v>580961.48</v>
      </c>
      <c r="D8" s="19">
        <v>580961.48</v>
      </c>
      <c r="E8" s="19">
        <v>580961.48</v>
      </c>
      <c r="F8" s="19"/>
      <c r="G8" s="19"/>
      <c r="H8" s="19"/>
      <c r="I8" s="19"/>
      <c r="J8" s="19"/>
      <c r="K8" s="19"/>
      <c r="L8" s="19"/>
      <c r="M8" s="19"/>
      <c r="N8" s="19"/>
      <c r="O8" s="19"/>
    </row>
    <row customHeight="1" ht="18.75">
      <c r="A9" s="83" t="s">
        <v>89</v>
      </c>
      <c r="B9" s="84" t="s">
        <v>90</v>
      </c>
      <c r="C9" s="19">
        <v>182185.8</v>
      </c>
      <c r="D9" s="19">
        <v>182185.8</v>
      </c>
      <c r="E9" s="19">
        <v>182185.8</v>
      </c>
      <c r="F9" s="19"/>
      <c r="G9" s="19"/>
      <c r="H9" s="19"/>
      <c r="I9" s="19"/>
      <c r="J9" s="19"/>
      <c r="K9" s="19"/>
      <c r="L9" s="19"/>
      <c r="M9" s="19"/>
      <c r="N9" s="19"/>
      <c r="O9" s="19"/>
    </row>
    <row customHeight="1" ht="18.75">
      <c r="A10" s="83" t="s">
        <v>91</v>
      </c>
      <c r="B10" s="84" t="s">
        <v>92</v>
      </c>
      <c r="C10" s="19">
        <v>398775.68</v>
      </c>
      <c r="D10" s="19">
        <v>398775.68</v>
      </c>
      <c r="E10" s="19">
        <v>398775.68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customHeight="1" ht="18.75">
      <c r="A11" s="81" t="s">
        <v>93</v>
      </c>
      <c r="B11" s="82" t="s">
        <v>94</v>
      </c>
      <c r="C11" s="19">
        <v>7896</v>
      </c>
      <c r="D11" s="19">
        <v>7896</v>
      </c>
      <c r="E11" s="19">
        <v>7896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customHeight="1" ht="18.75">
      <c r="A12" s="83" t="s">
        <v>95</v>
      </c>
      <c r="B12" s="84" t="s">
        <v>96</v>
      </c>
      <c r="C12" s="19">
        <v>7896</v>
      </c>
      <c r="D12" s="19">
        <v>7896</v>
      </c>
      <c r="E12" s="19">
        <v>7896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customHeight="1" ht="18.75">
      <c r="A13" s="81" t="s">
        <v>97</v>
      </c>
      <c r="B13" s="82" t="s">
        <v>98</v>
      </c>
      <c r="C13" s="19">
        <v>4680149.75</v>
      </c>
      <c r="D13" s="19">
        <v>4480149.75</v>
      </c>
      <c r="E13" s="19">
        <v>3095149.75</v>
      </c>
      <c r="F13" s="19">
        <v>1385000</v>
      </c>
      <c r="G13" s="19"/>
      <c r="H13" s="19"/>
      <c r="I13" s="19"/>
      <c r="J13" s="19">
        <v>200000</v>
      </c>
      <c r="K13" s="19"/>
      <c r="L13" s="19"/>
      <c r="M13" s="19"/>
      <c r="N13" s="19"/>
      <c r="O13" s="19">
        <v>200000</v>
      </c>
    </row>
    <row customHeight="1" ht="18.75">
      <c r="A14" s="83" t="s">
        <v>99</v>
      </c>
      <c r="B14" s="84" t="s">
        <v>100</v>
      </c>
      <c r="C14" s="19">
        <v>3095149.75</v>
      </c>
      <c r="D14" s="19">
        <v>3095149.75</v>
      </c>
      <c r="E14" s="19">
        <v>3095149.75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customHeight="1" ht="18.75">
      <c r="A15" s="83" t="s">
        <v>101</v>
      </c>
      <c r="B15" s="84" t="s">
        <v>102</v>
      </c>
      <c r="C15" s="19">
        <v>200000</v>
      </c>
      <c r="D15" s="19"/>
      <c r="E15" s="19"/>
      <c r="F15" s="19"/>
      <c r="G15" s="19"/>
      <c r="H15" s="19"/>
      <c r="I15" s="19"/>
      <c r="J15" s="19">
        <v>200000</v>
      </c>
      <c r="K15" s="19"/>
      <c r="L15" s="19"/>
      <c r="M15" s="19"/>
      <c r="N15" s="19"/>
      <c r="O15" s="19">
        <v>200000</v>
      </c>
    </row>
    <row customHeight="1" ht="18.75">
      <c r="A16" s="83" t="s">
        <v>103</v>
      </c>
      <c r="B16" s="84" t="s">
        <v>104</v>
      </c>
      <c r="C16" s="19">
        <v>925000</v>
      </c>
      <c r="D16" s="19">
        <v>925000</v>
      </c>
      <c r="E16" s="19"/>
      <c r="F16" s="19">
        <v>925000</v>
      </c>
      <c r="G16" s="19"/>
      <c r="H16" s="19"/>
      <c r="I16" s="19"/>
      <c r="J16" s="19"/>
      <c r="K16" s="19"/>
      <c r="L16" s="19"/>
      <c r="M16" s="19"/>
      <c r="N16" s="19"/>
      <c r="O16" s="19"/>
    </row>
    <row customHeight="1" ht="18.75">
      <c r="A17" s="83" t="s">
        <v>105</v>
      </c>
      <c r="B17" s="84" t="s">
        <v>106</v>
      </c>
      <c r="C17" s="19">
        <v>460000</v>
      </c>
      <c r="D17" s="19">
        <v>460000</v>
      </c>
      <c r="E17" s="19"/>
      <c r="F17" s="19">
        <v>460000</v>
      </c>
      <c r="G17" s="19"/>
      <c r="H17" s="19"/>
      <c r="I17" s="19"/>
      <c r="J17" s="19"/>
      <c r="K17" s="19"/>
      <c r="L17" s="19"/>
      <c r="M17" s="19"/>
      <c r="N17" s="19"/>
      <c r="O17" s="19"/>
    </row>
    <row customHeight="1" ht="18.75">
      <c r="A18" s="18" t="s">
        <v>70</v>
      </c>
      <c r="B18" s="80" t="s">
        <v>107</v>
      </c>
      <c r="C18" s="19">
        <v>280471.85</v>
      </c>
      <c r="D18" s="19">
        <v>280471.85</v>
      </c>
      <c r="E18" s="19">
        <v>280471.85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customHeight="1" ht="18.75">
      <c r="A19" s="81" t="s">
        <v>108</v>
      </c>
      <c r="B19" s="82" t="s">
        <v>109</v>
      </c>
      <c r="C19" s="19">
        <v>280471.85</v>
      </c>
      <c r="D19" s="19">
        <v>280471.85</v>
      </c>
      <c r="E19" s="19">
        <v>280471.85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customHeight="1" ht="18.75">
      <c r="A20" s="83" t="s">
        <v>110</v>
      </c>
      <c r="B20" s="84" t="s">
        <v>111</v>
      </c>
      <c r="C20" s="19">
        <v>112518.6</v>
      </c>
      <c r="D20" s="19">
        <v>112518.6</v>
      </c>
      <c r="E20" s="19">
        <v>112518.6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customHeight="1" ht="18.75">
      <c r="A21" s="83" t="s">
        <v>112</v>
      </c>
      <c r="B21" s="84" t="s">
        <v>113</v>
      </c>
      <c r="C21" s="19">
        <v>64438.11</v>
      </c>
      <c r="D21" s="19">
        <v>64438.11</v>
      </c>
      <c r="E21" s="19">
        <v>64438.11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customHeight="1" ht="18.75">
      <c r="A22" s="83" t="s">
        <v>114</v>
      </c>
      <c r="B22" s="84" t="s">
        <v>115</v>
      </c>
      <c r="C22" s="19">
        <v>90610.44</v>
      </c>
      <c r="D22" s="19">
        <v>90610.44</v>
      </c>
      <c r="E22" s="19">
        <v>90610.44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customHeight="1" ht="18.75">
      <c r="A23" s="83" t="s">
        <v>116</v>
      </c>
      <c r="B23" s="84" t="s">
        <v>117</v>
      </c>
      <c r="C23" s="19">
        <v>12904.7</v>
      </c>
      <c r="D23" s="19">
        <v>12904.7</v>
      </c>
      <c r="E23" s="19">
        <v>12904.7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customHeight="1" ht="18.75">
      <c r="A24" s="18" t="s">
        <v>118</v>
      </c>
      <c r="B24" s="80" t="s">
        <v>119</v>
      </c>
      <c r="C24" s="19">
        <v>328389.24</v>
      </c>
      <c r="D24" s="19">
        <v>328389.24</v>
      </c>
      <c r="E24" s="19">
        <v>328389.24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customHeight="1" ht="18.75">
      <c r="A25" s="81" t="s">
        <v>120</v>
      </c>
      <c r="B25" s="82" t="s">
        <v>121</v>
      </c>
      <c r="C25" s="19">
        <v>328389.24</v>
      </c>
      <c r="D25" s="19">
        <v>328389.24</v>
      </c>
      <c r="E25" s="19">
        <v>328389.24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customHeight="1" ht="18.75">
      <c r="A26" s="83" t="s">
        <v>122</v>
      </c>
      <c r="B26" s="84" t="s">
        <v>123</v>
      </c>
      <c r="C26" s="19">
        <v>328389.24</v>
      </c>
      <c r="D26" s="19">
        <v>328389.24</v>
      </c>
      <c r="E26" s="19">
        <v>328389.24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customHeight="1" ht="18.75">
      <c r="A27" s="18" t="s">
        <v>124</v>
      </c>
      <c r="B27" s="80" t="s">
        <v>84</v>
      </c>
      <c r="C27" s="19">
        <v>1228600</v>
      </c>
      <c r="D27" s="19"/>
      <c r="E27" s="19"/>
      <c r="F27" s="19"/>
      <c r="G27" s="19">
        <v>1228600</v>
      </c>
      <c r="H27" s="19"/>
      <c r="I27" s="19"/>
      <c r="J27" s="19"/>
      <c r="K27" s="19"/>
      <c r="L27" s="19"/>
      <c r="M27" s="19"/>
      <c r="N27" s="19"/>
      <c r="O27" s="19"/>
    </row>
    <row customHeight="1" ht="18.75">
      <c r="A28" s="81" t="s">
        <v>125</v>
      </c>
      <c r="B28" s="82" t="s">
        <v>126</v>
      </c>
      <c r="C28" s="19">
        <v>1228600</v>
      </c>
      <c r="D28" s="19"/>
      <c r="E28" s="19"/>
      <c r="F28" s="19"/>
      <c r="G28" s="19">
        <v>1228600</v>
      </c>
      <c r="H28" s="19"/>
      <c r="I28" s="19"/>
      <c r="J28" s="19"/>
      <c r="K28" s="19"/>
      <c r="L28" s="19"/>
      <c r="M28" s="19"/>
      <c r="N28" s="19"/>
      <c r="O28" s="19"/>
    </row>
    <row customHeight="1" ht="18.75">
      <c r="A29" s="83" t="s">
        <v>127</v>
      </c>
      <c r="B29" s="84" t="s">
        <v>128</v>
      </c>
      <c r="C29" s="19">
        <v>1228600</v>
      </c>
      <c r="D29" s="19"/>
      <c r="E29" s="19"/>
      <c r="F29" s="19"/>
      <c r="G29" s="19">
        <v>1228600</v>
      </c>
      <c r="H29" s="19"/>
      <c r="I29" s="19"/>
      <c r="J29" s="19"/>
      <c r="K29" s="19"/>
      <c r="L29" s="19"/>
      <c r="M29" s="19"/>
      <c r="N29" s="19"/>
      <c r="O29" s="19"/>
    </row>
    <row customHeight="1" ht="18.75">
      <c r="A30" s="85" t="s">
        <v>129</v>
      </c>
      <c r="B30" s="86" t="s">
        <v>129</v>
      </c>
      <c r="C30" s="19">
        <v>7106468.32</v>
      </c>
      <c r="D30" s="19">
        <v>5677868.32</v>
      </c>
      <c r="E30" s="19">
        <v>4292868.32</v>
      </c>
      <c r="F30" s="19">
        <v>1385000</v>
      </c>
      <c r="G30" s="19">
        <v>1228600</v>
      </c>
      <c r="H30" s="19"/>
      <c r="I30" s="19"/>
      <c r="J30" s="19">
        <v>200000</v>
      </c>
      <c r="K30" s="19"/>
      <c r="L30" s="19"/>
      <c r="M30" s="19"/>
      <c r="N30" s="19"/>
      <c r="O30" s="19">
        <v>200000</v>
      </c>
    </row>
  </sheetData>
  <mergeCells count="11">
    <mergeCell ref="A2:O2"/>
    <mergeCell ref="A3:L3"/>
    <mergeCell ref="A30:B30"/>
    <mergeCell ref="A4:A5"/>
    <mergeCell ref="B4:B5"/>
    <mergeCell ref="C4:C5"/>
    <mergeCell ref="G4:G5"/>
    <mergeCell ref="I4:I5"/>
    <mergeCell ref="J4:O4"/>
    <mergeCell ref="H4:H5"/>
    <mergeCell ref="D4:F4"/>
  </mergeCells>
  <printOptions horizontalCentered="1"/>
  <pageMargins left="0.39" right="0.39" top="0.51" bottom="0.51" header="0.31" footer="0.31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C316DF-487D-9369-0F6E-101BBB59DBC4}" mc:Ignorable="x14ac xr xr2 xr3">
  <sheetPr>
    <outlinePr summaryRight="0" summaryBelow="0"/>
    <pageSetUpPr fitToPage="1"/>
  </sheetPr>
  <dimension ref="A1:D36"/>
  <sheetViews>
    <sheetView topLeftCell="A31" showZeros="0" workbookViewId="0" tabSelected="1"/>
  </sheetViews>
  <sheetFormatPr defaultColWidth="9.140625" customHeight="1" defaultRowHeight="14.25"/>
  <cols>
    <col min="1" max="1" width="39.28125" customWidth="1"/>
    <col min="2" max="2" width="30.8515625" customWidth="1"/>
    <col min="3" max="3" width="35.8515625" customWidth="1"/>
    <col min="4" max="4" width="29.8515625" customWidth="1"/>
  </cols>
  <sheetData>
    <row customHeight="1" ht="15">
      <c r="A1" s="62"/>
      <c r="B1" s="62"/>
      <c r="C1" s="62"/>
      <c r="D1" s="8" t="s">
        <v>130</v>
      </c>
    </row>
    <row customHeight="1" ht="36">
      <c r="A2" s="64">
        <f>"2025"&amp;"年部门财政拨款收支预算总表"</f>
      </c>
      <c r="B2" s="87"/>
      <c r="C2" s="87"/>
      <c r="D2" s="87"/>
    </row>
    <row customHeight="1" ht="18.75">
      <c r="A3" s="88">
        <f>"单位名称："&amp;"临沧市残疾人联合会"</f>
      </c>
      <c r="B3" s="89"/>
      <c r="C3" s="89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90">
        <f>"2025"&amp;"年预算数"</f>
      </c>
      <c r="C5" s="15" t="s">
        <v>131</v>
      </c>
      <c r="D5" s="90">
        <f>"2025"&amp;"年预算数"</f>
      </c>
    </row>
    <row customHeight="1" ht="18.75">
      <c r="A6" s="17"/>
      <c r="B6" s="75"/>
      <c r="C6" s="17"/>
      <c r="D6" s="75"/>
    </row>
    <row customHeight="1" ht="18.75">
      <c r="A7" s="80" t="s">
        <v>132</v>
      </c>
      <c r="B7" s="19">
        <v>6906468.32</v>
      </c>
      <c r="C7" s="91" t="s">
        <v>133</v>
      </c>
      <c r="D7" s="19">
        <v>6906468.32</v>
      </c>
    </row>
    <row customHeight="1" ht="18.75">
      <c r="A8" s="92" t="s">
        <v>134</v>
      </c>
      <c r="B8" s="19">
        <v>5677868.32</v>
      </c>
      <c r="C8" s="91" t="s">
        <v>135</v>
      </c>
      <c r="D8" s="19"/>
    </row>
    <row customHeight="1" ht="18.75">
      <c r="A9" s="92" t="s">
        <v>136</v>
      </c>
      <c r="B9" s="19">
        <v>1228600</v>
      </c>
      <c r="C9" s="91" t="s">
        <v>137</v>
      </c>
      <c r="D9" s="19"/>
    </row>
    <row customHeight="1" ht="18.75">
      <c r="A10" s="92" t="s">
        <v>138</v>
      </c>
      <c r="B10" s="19"/>
      <c r="C10" s="91" t="s">
        <v>139</v>
      </c>
      <c r="D10" s="19"/>
    </row>
    <row customHeight="1" ht="18.75">
      <c r="A11" s="93" t="s">
        <v>140</v>
      </c>
      <c r="B11" s="19"/>
      <c r="C11" s="21" t="s">
        <v>141</v>
      </c>
      <c r="D11" s="19"/>
    </row>
    <row customHeight="1" ht="18.75">
      <c r="A12" s="94" t="s">
        <v>134</v>
      </c>
      <c r="B12" s="19"/>
      <c r="C12" s="23" t="s">
        <v>142</v>
      </c>
      <c r="D12" s="19"/>
    </row>
    <row customHeight="1" ht="18.75">
      <c r="A13" s="94" t="s">
        <v>136</v>
      </c>
      <c r="B13" s="19"/>
      <c r="C13" s="23" t="s">
        <v>143</v>
      </c>
      <c r="D13" s="19"/>
    </row>
    <row customHeight="1" ht="18.75">
      <c r="A14" s="94" t="s">
        <v>138</v>
      </c>
      <c r="B14" s="19"/>
      <c r="C14" s="23" t="s">
        <v>144</v>
      </c>
      <c r="D14" s="19"/>
    </row>
    <row customHeight="1" ht="18.75">
      <c r="A15" s="94" t="s">
        <v>26</v>
      </c>
      <c r="B15" s="19"/>
      <c r="C15" s="23" t="s">
        <v>145</v>
      </c>
      <c r="D15" s="19">
        <v>5069007.23</v>
      </c>
    </row>
    <row customHeight="1" ht="18.75">
      <c r="A16" s="94" t="s">
        <v>26</v>
      </c>
      <c r="B16" s="19" t="s">
        <v>26</v>
      </c>
      <c r="C16" s="23" t="s">
        <v>146</v>
      </c>
      <c r="D16" s="19">
        <v>280471.85</v>
      </c>
    </row>
    <row customHeight="1" ht="18.75">
      <c r="A17" s="22" t="s">
        <v>26</v>
      </c>
      <c r="B17" s="19" t="s">
        <v>26</v>
      </c>
      <c r="C17" s="23" t="s">
        <v>147</v>
      </c>
      <c r="D17" s="19"/>
    </row>
    <row customHeight="1" ht="18.75">
      <c r="A18" s="22" t="s">
        <v>26</v>
      </c>
      <c r="B18" s="19" t="s">
        <v>26</v>
      </c>
      <c r="C18" s="23" t="s">
        <v>148</v>
      </c>
      <c r="D18" s="19"/>
    </row>
    <row customHeight="1" ht="18.75">
      <c r="A19" s="24" t="s">
        <v>26</v>
      </c>
      <c r="B19" s="19" t="s">
        <v>26</v>
      </c>
      <c r="C19" s="23" t="s">
        <v>149</v>
      </c>
      <c r="D19" s="19"/>
    </row>
    <row customHeight="1" ht="18.75">
      <c r="A20" s="24" t="s">
        <v>26</v>
      </c>
      <c r="B20" s="19" t="s">
        <v>26</v>
      </c>
      <c r="C20" s="23" t="s">
        <v>150</v>
      </c>
      <c r="D20" s="19"/>
    </row>
    <row customHeight="1" ht="18.75">
      <c r="A21" s="24" t="s">
        <v>26</v>
      </c>
      <c r="B21" s="19" t="s">
        <v>26</v>
      </c>
      <c r="C21" s="23" t="s">
        <v>151</v>
      </c>
      <c r="D21" s="19"/>
    </row>
    <row customHeight="1" ht="18.75">
      <c r="A22" s="24" t="s">
        <v>26</v>
      </c>
      <c r="B22" s="19" t="s">
        <v>26</v>
      </c>
      <c r="C22" s="23" t="s">
        <v>152</v>
      </c>
      <c r="D22" s="19"/>
    </row>
    <row customHeight="1" ht="18.75">
      <c r="A23" s="24" t="s">
        <v>26</v>
      </c>
      <c r="B23" s="19" t="s">
        <v>26</v>
      </c>
      <c r="C23" s="23" t="s">
        <v>153</v>
      </c>
      <c r="D23" s="19"/>
    </row>
    <row customHeight="1" ht="18.75">
      <c r="A24" s="24" t="s">
        <v>26</v>
      </c>
      <c r="B24" s="19" t="s">
        <v>26</v>
      </c>
      <c r="C24" s="23" t="s">
        <v>154</v>
      </c>
      <c r="D24" s="19"/>
    </row>
    <row customHeight="1" ht="18.75">
      <c r="A25" s="24" t="s">
        <v>26</v>
      </c>
      <c r="B25" s="19" t="s">
        <v>26</v>
      </c>
      <c r="C25" s="23" t="s">
        <v>155</v>
      </c>
      <c r="D25" s="19"/>
    </row>
    <row customHeight="1" ht="18.75">
      <c r="A26" s="24" t="s">
        <v>26</v>
      </c>
      <c r="B26" s="19" t="s">
        <v>26</v>
      </c>
      <c r="C26" s="23" t="s">
        <v>156</v>
      </c>
      <c r="D26" s="19">
        <v>328389.24</v>
      </c>
    </row>
    <row customHeight="1" ht="18.75">
      <c r="A27" s="24" t="s">
        <v>26</v>
      </c>
      <c r="B27" s="19" t="s">
        <v>26</v>
      </c>
      <c r="C27" s="23" t="s">
        <v>157</v>
      </c>
      <c r="D27" s="19"/>
    </row>
    <row customHeight="1" ht="18.75">
      <c r="A28" s="24" t="s">
        <v>26</v>
      </c>
      <c r="B28" s="19" t="s">
        <v>26</v>
      </c>
      <c r="C28" s="23" t="s">
        <v>158</v>
      </c>
      <c r="D28" s="19"/>
    </row>
    <row customHeight="1" ht="18.75">
      <c r="A29" s="24" t="s">
        <v>26</v>
      </c>
      <c r="B29" s="19" t="s">
        <v>26</v>
      </c>
      <c r="C29" s="23" t="s">
        <v>159</v>
      </c>
      <c r="D29" s="19"/>
    </row>
    <row customHeight="1" ht="18.75">
      <c r="A30" s="24" t="s">
        <v>26</v>
      </c>
      <c r="B30" s="19" t="s">
        <v>26</v>
      </c>
      <c r="C30" s="23" t="s">
        <v>160</v>
      </c>
      <c r="D30" s="19"/>
    </row>
    <row customHeight="1" ht="18.75">
      <c r="A31" s="25" t="s">
        <v>26</v>
      </c>
      <c r="B31" s="19" t="s">
        <v>26</v>
      </c>
      <c r="C31" s="23" t="s">
        <v>161</v>
      </c>
      <c r="D31" s="19">
        <v>1228600</v>
      </c>
    </row>
    <row customHeight="1" ht="18.75">
      <c r="A32" s="25" t="s">
        <v>26</v>
      </c>
      <c r="B32" s="19" t="s">
        <v>26</v>
      </c>
      <c r="C32" s="23" t="s">
        <v>162</v>
      </c>
      <c r="D32" s="19"/>
    </row>
    <row customHeight="1" ht="18.75">
      <c r="A33" s="25" t="s">
        <v>26</v>
      </c>
      <c r="B33" s="19" t="s">
        <v>26</v>
      </c>
      <c r="C33" s="23" t="s">
        <v>163</v>
      </c>
      <c r="D33" s="19"/>
    </row>
    <row customHeight="1" ht="18.75">
      <c r="A34" s="25"/>
      <c r="B34" s="19"/>
      <c r="C34" s="23" t="s">
        <v>164</v>
      </c>
      <c r="D34" s="19"/>
    </row>
    <row customHeight="1" ht="18.75">
      <c r="A35" s="25" t="s">
        <v>26</v>
      </c>
      <c r="B35" s="19" t="s">
        <v>26</v>
      </c>
      <c r="C35" s="23" t="s">
        <v>165</v>
      </c>
      <c r="D35" s="19"/>
    </row>
    <row customHeight="1" ht="18.75">
      <c r="A36" s="95" t="s">
        <v>166</v>
      </c>
      <c r="B36" s="28">
        <v>6906468.32</v>
      </c>
      <c r="C36" s="96" t="s">
        <v>52</v>
      </c>
      <c r="D36" s="28">
        <v>6906468.32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2F773DD-05EF-0881-4DB4-91F57D942836}" mc:Ignorable="x14ac xr xr2 xr3">
  <sheetPr>
    <outlinePr summaryRight="0" summaryBelow="0"/>
    <pageSetUpPr fitToPage="1"/>
  </sheetPr>
  <dimension ref="A1:G26"/>
  <sheetViews>
    <sheetView topLeftCell="A1" showZeros="0" workbookViewId="0" tabSelected="1"/>
  </sheetViews>
  <sheetFormatPr defaultColWidth="9.140625" customHeight="1" defaultRowHeight="14.25"/>
  <cols>
    <col min="1" max="1" width="20.140625" customWidth="1"/>
    <col min="2" max="2" width="44.00390625" customWidth="1"/>
    <col min="3" max="3" width="24.28125" customWidth="1"/>
    <col min="4" max="4" width="20.421875" customWidth="1"/>
    <col min="5" max="7" width="24.28125" customWidth="1"/>
  </cols>
  <sheetData>
    <row customHeight="1" ht="15">
      <c r="D1" s="97"/>
      <c r="F1" s="98"/>
      <c r="G1" s="8" t="s">
        <v>167</v>
      </c>
    </row>
    <row customHeight="1" ht="39">
      <c r="A2" s="64">
        <f>"2025"&amp;"年一般公共预算支出预算表（按功能科目分类）"</f>
      </c>
      <c r="B2" s="99"/>
      <c r="C2" s="99"/>
      <c r="D2" s="99"/>
      <c r="E2" s="99"/>
      <c r="F2" s="99"/>
      <c r="G2" s="99"/>
    </row>
    <row customHeight="1" ht="18">
      <c r="A3" s="100">
        <f>"单位名称："&amp;"临沧市残疾人联合会"</f>
      </c>
      <c r="B3" s="101"/>
      <c r="C3" s="69"/>
      <c r="D3" s="69"/>
      <c r="E3" s="69"/>
      <c r="F3" s="102"/>
      <c r="G3" s="8" t="s">
        <v>1</v>
      </c>
    </row>
    <row customHeight="1" ht="20.25">
      <c r="A4" s="103" t="s">
        <v>168</v>
      </c>
      <c r="B4" s="104"/>
      <c r="C4" s="105" t="s">
        <v>56</v>
      </c>
      <c r="D4" s="106" t="s">
        <v>76</v>
      </c>
      <c r="E4" s="74"/>
      <c r="F4" s="14"/>
      <c r="G4" s="107" t="s">
        <v>77</v>
      </c>
    </row>
    <row customHeight="1" ht="20.25">
      <c r="A5" s="108" t="s">
        <v>74</v>
      </c>
      <c r="B5" s="108" t="s">
        <v>75</v>
      </c>
      <c r="C5" s="17"/>
      <c r="D5" s="76" t="s">
        <v>58</v>
      </c>
      <c r="E5" s="76" t="s">
        <v>169</v>
      </c>
      <c r="F5" s="76" t="s">
        <v>170</v>
      </c>
      <c r="G5" s="109"/>
    </row>
    <row customHeight="1" ht="19.5">
      <c r="A6" s="108" t="s">
        <v>171</v>
      </c>
      <c r="B6" s="108" t="s">
        <v>172</v>
      </c>
      <c r="C6" s="108" t="s">
        <v>173</v>
      </c>
      <c r="D6" s="76">
        <v>4</v>
      </c>
      <c r="E6" s="110" t="s">
        <v>174</v>
      </c>
      <c r="F6" s="110" t="s">
        <v>175</v>
      </c>
      <c r="G6" s="108" t="s">
        <v>176</v>
      </c>
    </row>
    <row customHeight="1" ht="18">
      <c r="A7" s="111" t="s">
        <v>85</v>
      </c>
      <c r="B7" s="111" t="s">
        <v>86</v>
      </c>
      <c r="C7" s="19">
        <v>5069007.23</v>
      </c>
      <c r="D7" s="19">
        <v>3684007.23</v>
      </c>
      <c r="E7" s="19">
        <v>3391843.55</v>
      </c>
      <c r="F7" s="19">
        <v>292163.68</v>
      </c>
      <c r="G7" s="19">
        <v>1385000</v>
      </c>
    </row>
    <row customHeight="1" ht="18">
      <c r="A8" s="112" t="s">
        <v>87</v>
      </c>
      <c r="B8" s="112" t="s">
        <v>88</v>
      </c>
      <c r="C8" s="19">
        <v>580961.48</v>
      </c>
      <c r="D8" s="19">
        <v>580961.48</v>
      </c>
      <c r="E8" s="19">
        <v>576161.48</v>
      </c>
      <c r="F8" s="19">
        <v>4800</v>
      </c>
      <c r="G8" s="19"/>
    </row>
    <row customHeight="1" ht="18">
      <c r="A9" s="113" t="s">
        <v>89</v>
      </c>
      <c r="B9" s="113" t="s">
        <v>90</v>
      </c>
      <c r="C9" s="19">
        <v>182185.8</v>
      </c>
      <c r="D9" s="19">
        <v>182185.8</v>
      </c>
      <c r="E9" s="19">
        <v>177385.8</v>
      </c>
      <c r="F9" s="19">
        <v>4800</v>
      </c>
      <c r="G9" s="19"/>
    </row>
    <row customHeight="1" ht="18">
      <c r="A10" s="113" t="s">
        <v>91</v>
      </c>
      <c r="B10" s="113" t="s">
        <v>92</v>
      </c>
      <c r="C10" s="19">
        <v>398775.68</v>
      </c>
      <c r="D10" s="19">
        <v>398775.68</v>
      </c>
      <c r="E10" s="19">
        <v>398775.68</v>
      </c>
      <c r="F10" s="19"/>
      <c r="G10" s="19"/>
    </row>
    <row customHeight="1" ht="18">
      <c r="A11" s="112" t="s">
        <v>93</v>
      </c>
      <c r="B11" s="112" t="s">
        <v>94</v>
      </c>
      <c r="C11" s="19">
        <v>7896</v>
      </c>
      <c r="D11" s="19">
        <v>7896</v>
      </c>
      <c r="E11" s="19">
        <v>7896</v>
      </c>
      <c r="F11" s="19"/>
      <c r="G11" s="19"/>
    </row>
    <row customHeight="1" ht="18">
      <c r="A12" s="113" t="s">
        <v>95</v>
      </c>
      <c r="B12" s="113" t="s">
        <v>96</v>
      </c>
      <c r="C12" s="19">
        <v>7896</v>
      </c>
      <c r="D12" s="19">
        <v>7896</v>
      </c>
      <c r="E12" s="19">
        <v>7896</v>
      </c>
      <c r="F12" s="19"/>
      <c r="G12" s="19"/>
    </row>
    <row customHeight="1" ht="18">
      <c r="A13" s="112" t="s">
        <v>97</v>
      </c>
      <c r="B13" s="112" t="s">
        <v>98</v>
      </c>
      <c r="C13" s="19">
        <v>4480149.75</v>
      </c>
      <c r="D13" s="19">
        <v>3095149.75</v>
      </c>
      <c r="E13" s="19">
        <v>2807786.07</v>
      </c>
      <c r="F13" s="19">
        <v>287363.68</v>
      </c>
      <c r="G13" s="19">
        <v>1385000</v>
      </c>
    </row>
    <row customHeight="1" ht="18">
      <c r="A14" s="113" t="s">
        <v>99</v>
      </c>
      <c r="B14" s="113" t="s">
        <v>100</v>
      </c>
      <c r="C14" s="19">
        <v>3095149.75</v>
      </c>
      <c r="D14" s="19">
        <v>3095149.75</v>
      </c>
      <c r="E14" s="19">
        <v>2807786.07</v>
      </c>
      <c r="F14" s="19">
        <v>287363.68</v>
      </c>
      <c r="G14" s="19"/>
    </row>
    <row customHeight="1" ht="18">
      <c r="A15" s="113" t="s">
        <v>103</v>
      </c>
      <c r="B15" s="113" t="s">
        <v>104</v>
      </c>
      <c r="C15" s="19">
        <v>925000</v>
      </c>
      <c r="D15" s="19"/>
      <c r="E15" s="19"/>
      <c r="F15" s="19"/>
      <c r="G15" s="19">
        <v>925000</v>
      </c>
    </row>
    <row customHeight="1" ht="18">
      <c r="A16" s="113" t="s">
        <v>105</v>
      </c>
      <c r="B16" s="113" t="s">
        <v>106</v>
      </c>
      <c r="C16" s="19">
        <v>460000</v>
      </c>
      <c r="D16" s="19"/>
      <c r="E16" s="19"/>
      <c r="F16" s="19"/>
      <c r="G16" s="19">
        <v>460000</v>
      </c>
    </row>
    <row customHeight="1" ht="18">
      <c r="A17" s="111" t="s">
        <v>70</v>
      </c>
      <c r="B17" s="111" t="s">
        <v>107</v>
      </c>
      <c r="C17" s="19">
        <v>280471.85</v>
      </c>
      <c r="D17" s="19">
        <v>280471.85</v>
      </c>
      <c r="E17" s="19">
        <v>280471.85</v>
      </c>
      <c r="F17" s="19"/>
      <c r="G17" s="19"/>
    </row>
    <row customHeight="1" ht="18">
      <c r="A18" s="112" t="s">
        <v>108</v>
      </c>
      <c r="B18" s="112" t="s">
        <v>109</v>
      </c>
      <c r="C18" s="19">
        <v>280471.85</v>
      </c>
      <c r="D18" s="19">
        <v>280471.85</v>
      </c>
      <c r="E18" s="19">
        <v>280471.85</v>
      </c>
      <c r="F18" s="19"/>
      <c r="G18" s="19"/>
    </row>
    <row customHeight="1" ht="18">
      <c r="A19" s="113" t="s">
        <v>110</v>
      </c>
      <c r="B19" s="113" t="s">
        <v>111</v>
      </c>
      <c r="C19" s="19">
        <v>112518.6</v>
      </c>
      <c r="D19" s="19">
        <v>112518.6</v>
      </c>
      <c r="E19" s="19">
        <v>112518.6</v>
      </c>
      <c r="F19" s="19"/>
      <c r="G19" s="19"/>
    </row>
    <row customHeight="1" ht="18">
      <c r="A20" s="113" t="s">
        <v>112</v>
      </c>
      <c r="B20" s="113" t="s">
        <v>113</v>
      </c>
      <c r="C20" s="19">
        <v>64438.11</v>
      </c>
      <c r="D20" s="19">
        <v>64438.11</v>
      </c>
      <c r="E20" s="19">
        <v>64438.11</v>
      </c>
      <c r="F20" s="19"/>
      <c r="G20" s="19"/>
    </row>
    <row customHeight="1" ht="18">
      <c r="A21" s="113" t="s">
        <v>114</v>
      </c>
      <c r="B21" s="113" t="s">
        <v>115</v>
      </c>
      <c r="C21" s="19">
        <v>90610.44</v>
      </c>
      <c r="D21" s="19">
        <v>90610.44</v>
      </c>
      <c r="E21" s="19">
        <v>90610.44</v>
      </c>
      <c r="F21" s="19"/>
      <c r="G21" s="19"/>
    </row>
    <row customHeight="1" ht="18">
      <c r="A22" s="113" t="s">
        <v>116</v>
      </c>
      <c r="B22" s="113" t="s">
        <v>117</v>
      </c>
      <c r="C22" s="19">
        <v>12904.7</v>
      </c>
      <c r="D22" s="19">
        <v>12904.7</v>
      </c>
      <c r="E22" s="19">
        <v>12904.7</v>
      </c>
      <c r="F22" s="19"/>
      <c r="G22" s="19"/>
    </row>
    <row customHeight="1" ht="18">
      <c r="A23" s="111" t="s">
        <v>118</v>
      </c>
      <c r="B23" s="111" t="s">
        <v>119</v>
      </c>
      <c r="C23" s="19">
        <v>328389.24</v>
      </c>
      <c r="D23" s="19">
        <v>328389.24</v>
      </c>
      <c r="E23" s="19">
        <v>328389.24</v>
      </c>
      <c r="F23" s="19"/>
      <c r="G23" s="19"/>
    </row>
    <row customHeight="1" ht="18">
      <c r="A24" s="112" t="s">
        <v>120</v>
      </c>
      <c r="B24" s="112" t="s">
        <v>121</v>
      </c>
      <c r="C24" s="19">
        <v>328389.24</v>
      </c>
      <c r="D24" s="19">
        <v>328389.24</v>
      </c>
      <c r="E24" s="19">
        <v>328389.24</v>
      </c>
      <c r="F24" s="19"/>
      <c r="G24" s="19"/>
    </row>
    <row customHeight="1" ht="18">
      <c r="A25" s="113" t="s">
        <v>122</v>
      </c>
      <c r="B25" s="113" t="s">
        <v>123</v>
      </c>
      <c r="C25" s="19">
        <v>328389.24</v>
      </c>
      <c r="D25" s="19">
        <v>328389.24</v>
      </c>
      <c r="E25" s="19">
        <v>328389.24</v>
      </c>
      <c r="F25" s="19"/>
      <c r="G25" s="19"/>
    </row>
    <row customHeight="1" ht="18">
      <c r="A26" s="114" t="s">
        <v>129</v>
      </c>
      <c r="B26" s="115" t="s">
        <v>129</v>
      </c>
      <c r="C26" s="19">
        <v>5677868.32</v>
      </c>
      <c r="D26" s="19">
        <v>4292868.32</v>
      </c>
      <c r="E26" s="19">
        <v>4000704.64</v>
      </c>
      <c r="F26" s="19">
        <v>292163.68</v>
      </c>
      <c r="G26" s="19">
        <v>1385000</v>
      </c>
    </row>
  </sheetData>
  <mergeCells count="7">
    <mergeCell ref="A2:G2"/>
    <mergeCell ref="A4:B4"/>
    <mergeCell ref="A3:E3"/>
    <mergeCell ref="A26:B26"/>
    <mergeCell ref="G4:G5"/>
    <mergeCell ref="D4:F4"/>
    <mergeCell ref="C4:C5"/>
  </mergeCells>
  <printOptions horizontalCentered="1"/>
  <pageMargins left="0.39" right="0.39" top="0.58" bottom="0.58" header="0.50" footer="0.50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8790F6E-5FF9-E549-91DD-C31175485D3D}" mc:Ignorable="x14ac xr xr2 xr3">
  <sheetPr>
    <outlinePr summaryRight="0" summaryBelow="0"/>
    <pageSetUpPr fitToPage="1"/>
  </sheetPr>
  <dimension ref="A1:G11"/>
  <sheetViews>
    <sheetView topLeftCell="A1" showZeros="0" workbookViewId="0" tabSelected="1"/>
  </sheetViews>
  <sheetFormatPr defaultColWidth="9.140625" customHeight="1" defaultRowHeight="14.25"/>
  <cols>
    <col min="1" max="1" width="23.57421875" customWidth="1"/>
    <col min="2" max="7" width="22.8515625" customWidth="1"/>
  </cols>
  <sheetData>
    <row customHeight="1" ht="15">
      <c r="A1" s="116"/>
      <c r="B1" s="117"/>
      <c r="C1" s="118"/>
      <c r="D1" s="68"/>
      <c r="G1" s="119" t="s">
        <v>177</v>
      </c>
    </row>
    <row customHeight="1" ht="39">
      <c r="A2" s="120">
        <f>"2025"&amp;"年“三公”经费支出预算表"</f>
      </c>
      <c r="B2" s="121"/>
      <c r="C2" s="121"/>
      <c r="D2" s="121"/>
      <c r="E2" s="121"/>
      <c r="F2" s="121"/>
      <c r="G2" s="121"/>
    </row>
    <row customHeight="1" ht="18.75">
      <c r="A3" s="11">
        <f>"单位名称："&amp;"临沧市残疾人联合会"</f>
      </c>
      <c r="B3" s="117"/>
      <c r="C3" s="118"/>
      <c r="D3" s="68"/>
      <c r="E3" s="69"/>
      <c r="G3" s="119" t="s">
        <v>178</v>
      </c>
    </row>
    <row customHeight="1" ht="18.75">
      <c r="A4" s="71" t="s">
        <v>179</v>
      </c>
      <c r="B4" s="71" t="s">
        <v>180</v>
      </c>
      <c r="C4" s="15" t="s">
        <v>181</v>
      </c>
      <c r="D4" s="13" t="s">
        <v>182</v>
      </c>
      <c r="E4" s="74"/>
      <c r="F4" s="14"/>
      <c r="G4" s="15" t="s">
        <v>183</v>
      </c>
    </row>
    <row customHeight="1" ht="18.75">
      <c r="A5" s="122"/>
      <c r="B5" s="123"/>
      <c r="C5" s="17"/>
      <c r="D5" s="76" t="s">
        <v>58</v>
      </c>
      <c r="E5" s="76" t="s">
        <v>184</v>
      </c>
      <c r="F5" s="76" t="s">
        <v>185</v>
      </c>
      <c r="G5" s="17"/>
    </row>
    <row customHeight="1" ht="18.75">
      <c r="A6" s="124">
        <v>1</v>
      </c>
      <c r="B6" s="125">
        <v>1</v>
      </c>
      <c r="C6" s="126">
        <v>2</v>
      </c>
      <c r="D6" s="127">
        <v>3</v>
      </c>
      <c r="E6" s="127">
        <v>4</v>
      </c>
      <c r="F6" s="127">
        <v>5</v>
      </c>
      <c r="G6" s="126">
        <v>6</v>
      </c>
    </row>
    <row customHeight="1" ht="18.75">
      <c r="A7" s="128" t="s">
        <v>56</v>
      </c>
      <c r="B7" s="129">
        <v>48000</v>
      </c>
      <c r="C7" s="129"/>
      <c r="D7" s="129">
        <v>30000</v>
      </c>
      <c r="E7" s="129"/>
      <c r="F7" s="129">
        <v>30000</v>
      </c>
      <c r="G7" s="129">
        <v>18000</v>
      </c>
    </row>
    <row customHeight="1" ht="18.75">
      <c r="A8" s="130" t="s">
        <v>186</v>
      </c>
      <c r="B8" s="129"/>
      <c r="C8" s="129"/>
      <c r="D8" s="129"/>
      <c r="E8" s="129"/>
      <c r="F8" s="129"/>
      <c r="G8" s="129"/>
    </row>
    <row customHeight="1" ht="18.75">
      <c r="A9" s="130" t="s">
        <v>187</v>
      </c>
      <c r="B9" s="129">
        <v>48000</v>
      </c>
      <c r="C9" s="129"/>
      <c r="D9" s="129">
        <v>30000</v>
      </c>
      <c r="E9" s="129"/>
      <c r="F9" s="129">
        <v>30000</v>
      </c>
      <c r="G9" s="129">
        <v>18000</v>
      </c>
    </row>
    <row customHeight="1" ht="18.75">
      <c r="A10" s="130" t="s">
        <v>188</v>
      </c>
      <c r="B10" s="129"/>
      <c r="C10" s="129"/>
      <c r="D10" s="129"/>
      <c r="E10" s="129"/>
      <c r="F10" s="129"/>
      <c r="G10" s="129"/>
    </row>
    <row customHeight="1" ht="18.75">
      <c r="A11" s="130" t="s">
        <v>189</v>
      </c>
      <c r="B11" s="129"/>
      <c r="C11" s="129"/>
      <c r="D11" s="129"/>
      <c r="E11" s="129"/>
      <c r="F11" s="129"/>
      <c r="G11" s="129"/>
    </row>
  </sheetData>
  <mergeCells count="7">
    <mergeCell ref="A2:G2"/>
    <mergeCell ref="A3:D3"/>
    <mergeCell ref="C4:C5"/>
    <mergeCell ref="D4:F4"/>
    <mergeCell ref="G4:G5"/>
    <mergeCell ref="B4:B5"/>
    <mergeCell ref="A4:A6"/>
  </mergeCells>
  <printOptions horizontalCentered="1"/>
  <pageMargins left="0.39" right="0.39" top="0.58" bottom="0.58" header="0.51" footer="0.51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491DE72-6179-3145-8AB7-E6673AD4253A}" mc:Ignorable="x14ac xr xr2 xr3">
  <sheetPr>
    <outlinePr summaryRight="0" summaryBelow="0"/>
    <pageSetUpPr fitToPage="1"/>
  </sheetPr>
  <dimension ref="A1:W47"/>
  <sheetViews>
    <sheetView topLeftCell="A1" showZeros="0" workbookViewId="0" tabSelected="1"/>
  </sheetViews>
  <sheetFormatPr defaultColWidth="9.140625" customHeight="1" defaultRowHeight="14.25"/>
  <cols>
    <col min="1" max="1" width="32.8515625" customWidth="1"/>
    <col min="2" max="2" width="25.421875" customWidth="1"/>
    <col min="3" max="3" width="26.57421875" customWidth="1"/>
    <col min="4" max="4" width="10.140625" customWidth="1"/>
    <col min="5" max="5" width="28.59375" customWidth="1"/>
    <col min="6" max="6" width="10.28125" customWidth="1"/>
    <col min="7" max="7" width="23.00390625" customWidth="1"/>
    <col min="8" max="21" width="19.8515625" customWidth="1"/>
    <col min="22" max="23" width="20.00390625" customWidth="1"/>
  </cols>
  <sheetData>
    <row customHeight="1" ht="15">
      <c r="B1" s="131"/>
      <c r="D1" s="132"/>
      <c r="E1" s="132"/>
      <c r="F1" s="132"/>
      <c r="G1" s="132"/>
      <c r="H1" s="33"/>
      <c r="I1" s="33"/>
      <c r="J1" s="33"/>
      <c r="K1" s="33"/>
      <c r="L1" s="33"/>
      <c r="M1" s="33"/>
      <c r="N1" s="69"/>
      <c r="O1" s="69"/>
      <c r="P1" s="69"/>
      <c r="Q1" s="33"/>
      <c r="U1" s="131"/>
      <c r="W1" s="34" t="s">
        <v>190</v>
      </c>
    </row>
    <row customHeight="1" ht="39.75">
      <c r="A2" s="35">
        <f>"2025"&amp;"年部门基本支出预算表"</f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33"/>
      <c r="O2" s="133"/>
      <c r="P2" s="133"/>
      <c r="Q2" s="121"/>
      <c r="R2" s="121"/>
      <c r="S2" s="121"/>
      <c r="T2" s="121"/>
      <c r="U2" s="121"/>
      <c r="V2" s="121"/>
      <c r="W2" s="121"/>
    </row>
    <row customHeight="1" ht="18.75">
      <c r="A3" s="88">
        <f>"单位名称："&amp;"临沧市残疾人联合会"</f>
      </c>
      <c r="B3" s="134"/>
      <c r="C3" s="134"/>
      <c r="D3" s="134"/>
      <c r="E3" s="134"/>
      <c r="F3" s="134"/>
      <c r="G3" s="134"/>
      <c r="H3" s="39"/>
      <c r="I3" s="39"/>
      <c r="J3" s="39"/>
      <c r="K3" s="39"/>
      <c r="L3" s="39"/>
      <c r="M3" s="39"/>
      <c r="N3" s="38"/>
      <c r="O3" s="38"/>
      <c r="P3" s="38"/>
      <c r="Q3" s="39"/>
      <c r="U3" s="131"/>
      <c r="W3" s="34" t="s">
        <v>178</v>
      </c>
    </row>
    <row customHeight="1" ht="18">
      <c r="A4" s="71" t="s">
        <v>191</v>
      </c>
      <c r="B4" s="71" t="s">
        <v>192</v>
      </c>
      <c r="C4" s="71" t="s">
        <v>193</v>
      </c>
      <c r="D4" s="71" t="s">
        <v>194</v>
      </c>
      <c r="E4" s="71" t="s">
        <v>195</v>
      </c>
      <c r="F4" s="71" t="s">
        <v>196</v>
      </c>
      <c r="G4" s="71" t="s">
        <v>197</v>
      </c>
      <c r="H4" s="106" t="s">
        <v>198</v>
      </c>
      <c r="I4" s="135" t="s">
        <v>198</v>
      </c>
      <c r="J4" s="135"/>
      <c r="K4" s="135"/>
      <c r="L4" s="135"/>
      <c r="M4" s="135"/>
      <c r="N4" s="74"/>
      <c r="O4" s="74"/>
      <c r="P4" s="74"/>
      <c r="Q4" s="72" t="s">
        <v>62</v>
      </c>
      <c r="R4" s="135" t="s">
        <v>79</v>
      </c>
      <c r="S4" s="135"/>
      <c r="T4" s="135"/>
      <c r="U4" s="135"/>
      <c r="V4" s="135"/>
      <c r="W4" s="136"/>
    </row>
    <row customHeight="1" ht="18">
      <c r="A5" s="137"/>
      <c r="B5" s="138"/>
      <c r="C5" s="137"/>
      <c r="D5" s="137"/>
      <c r="E5" s="137"/>
      <c r="F5" s="137"/>
      <c r="G5" s="137"/>
      <c r="H5" s="105" t="s">
        <v>199</v>
      </c>
      <c r="I5" s="106" t="s">
        <v>59</v>
      </c>
      <c r="J5" s="135"/>
      <c r="K5" s="135"/>
      <c r="L5" s="135"/>
      <c r="M5" s="136"/>
      <c r="N5" s="13" t="s">
        <v>200</v>
      </c>
      <c r="O5" s="74"/>
      <c r="P5" s="14"/>
      <c r="Q5" s="71" t="s">
        <v>62</v>
      </c>
      <c r="R5" s="106" t="s">
        <v>79</v>
      </c>
      <c r="S5" s="72" t="s">
        <v>65</v>
      </c>
      <c r="T5" s="135" t="s">
        <v>79</v>
      </c>
      <c r="U5" s="72" t="s">
        <v>67</v>
      </c>
      <c r="V5" s="72" t="s">
        <v>68</v>
      </c>
      <c r="W5" s="73" t="s">
        <v>69</v>
      </c>
    </row>
    <row customHeight="1" ht="18.75">
      <c r="A6" s="139"/>
      <c r="B6" s="139"/>
      <c r="C6" s="139"/>
      <c r="D6" s="139"/>
      <c r="E6" s="139"/>
      <c r="F6" s="139"/>
      <c r="G6" s="139"/>
      <c r="H6" s="139"/>
      <c r="I6" s="140" t="s">
        <v>201</v>
      </c>
      <c r="J6" s="71" t="s">
        <v>202</v>
      </c>
      <c r="K6" s="71" t="s">
        <v>203</v>
      </c>
      <c r="L6" s="71" t="s">
        <v>204</v>
      </c>
      <c r="M6" s="71" t="s">
        <v>205</v>
      </c>
      <c r="N6" s="71" t="s">
        <v>59</v>
      </c>
      <c r="O6" s="71" t="s">
        <v>60</v>
      </c>
      <c r="P6" s="71" t="s">
        <v>61</v>
      </c>
      <c r="Q6" s="139"/>
      <c r="R6" s="71" t="s">
        <v>58</v>
      </c>
      <c r="S6" s="71" t="s">
        <v>65</v>
      </c>
      <c r="T6" s="71" t="s">
        <v>206</v>
      </c>
      <c r="U6" s="71" t="s">
        <v>67</v>
      </c>
      <c r="V6" s="71" t="s">
        <v>68</v>
      </c>
      <c r="W6" s="71" t="s">
        <v>69</v>
      </c>
    </row>
    <row customHeight="1" ht="37.5">
      <c r="A7" s="141"/>
      <c r="B7" s="141"/>
      <c r="C7" s="141"/>
      <c r="D7" s="141"/>
      <c r="E7" s="141"/>
      <c r="F7" s="141"/>
      <c r="G7" s="141"/>
      <c r="H7" s="141"/>
      <c r="I7" s="77"/>
      <c r="J7" s="122" t="s">
        <v>207</v>
      </c>
      <c r="K7" s="122" t="s">
        <v>203</v>
      </c>
      <c r="L7" s="122" t="s">
        <v>204</v>
      </c>
      <c r="M7" s="122" t="s">
        <v>205</v>
      </c>
      <c r="N7" s="122" t="s">
        <v>203</v>
      </c>
      <c r="O7" s="122" t="s">
        <v>204</v>
      </c>
      <c r="P7" s="122" t="s">
        <v>205</v>
      </c>
      <c r="Q7" s="122" t="s">
        <v>62</v>
      </c>
      <c r="R7" s="122" t="s">
        <v>58</v>
      </c>
      <c r="S7" s="122" t="s">
        <v>65</v>
      </c>
      <c r="T7" s="122" t="s">
        <v>206</v>
      </c>
      <c r="U7" s="122" t="s">
        <v>67</v>
      </c>
      <c r="V7" s="122" t="s">
        <v>68</v>
      </c>
      <c r="W7" s="122" t="s">
        <v>69</v>
      </c>
    </row>
    <row customHeight="1" ht="19.5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  <c r="J8" s="142">
        <v>10</v>
      </c>
      <c r="K8" s="142">
        <v>11</v>
      </c>
      <c r="L8" s="142">
        <v>12</v>
      </c>
      <c r="M8" s="142">
        <v>13</v>
      </c>
      <c r="N8" s="142">
        <v>14</v>
      </c>
      <c r="O8" s="142">
        <v>15</v>
      </c>
      <c r="P8" s="142">
        <v>16</v>
      </c>
      <c r="Q8" s="142">
        <v>17</v>
      </c>
      <c r="R8" s="142">
        <v>18</v>
      </c>
      <c r="S8" s="142">
        <v>19</v>
      </c>
      <c r="T8" s="142">
        <v>20</v>
      </c>
      <c r="U8" s="142">
        <v>21</v>
      </c>
      <c r="V8" s="142">
        <v>22</v>
      </c>
      <c r="W8" s="142">
        <v>23</v>
      </c>
    </row>
    <row customHeight="1" ht="21">
      <c r="A9" s="18" t="s">
        <v>71</v>
      </c>
      <c r="B9" s="18"/>
      <c r="C9" s="18"/>
      <c r="D9" s="18"/>
      <c r="E9" s="18"/>
      <c r="F9" s="18"/>
      <c r="G9" s="18"/>
      <c r="H9" s="19">
        <v>4292868.32</v>
      </c>
      <c r="I9" s="19">
        <v>4292868.32</v>
      </c>
      <c r="J9" s="19"/>
      <c r="K9" s="19"/>
      <c r="L9" s="19">
        <v>4292868.32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customHeight="1" ht="21">
      <c r="A10" s="143" t="s">
        <v>71</v>
      </c>
      <c r="B10" s="144"/>
      <c r="C10" s="144"/>
      <c r="D10" s="144"/>
      <c r="E10" s="144"/>
      <c r="F10" s="144"/>
      <c r="G10" s="144"/>
      <c r="H10" s="19">
        <v>4292868.32</v>
      </c>
      <c r="I10" s="19">
        <v>4292868.32</v>
      </c>
      <c r="J10" s="19"/>
      <c r="K10" s="19"/>
      <c r="L10" s="19">
        <v>4292868.32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customHeight="1" ht="21">
      <c r="A11" s="143" t="s">
        <v>71</v>
      </c>
      <c r="B11" s="144" t="s">
        <v>208</v>
      </c>
      <c r="C11" s="144" t="s">
        <v>209</v>
      </c>
      <c r="D11" s="144" t="s">
        <v>99</v>
      </c>
      <c r="E11" s="144" t="s">
        <v>100</v>
      </c>
      <c r="F11" s="144" t="s">
        <v>210</v>
      </c>
      <c r="G11" s="144" t="s">
        <v>211</v>
      </c>
      <c r="H11" s="19">
        <v>663996</v>
      </c>
      <c r="I11" s="19">
        <v>663996</v>
      </c>
      <c r="J11" s="19"/>
      <c r="K11" s="19"/>
      <c r="L11" s="19">
        <v>663996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21">
      <c r="A12" s="143" t="s">
        <v>71</v>
      </c>
      <c r="B12" s="144" t="s">
        <v>212</v>
      </c>
      <c r="C12" s="144" t="s">
        <v>213</v>
      </c>
      <c r="D12" s="144" t="s">
        <v>99</v>
      </c>
      <c r="E12" s="144" t="s">
        <v>100</v>
      </c>
      <c r="F12" s="144" t="s">
        <v>210</v>
      </c>
      <c r="G12" s="144" t="s">
        <v>211</v>
      </c>
      <c r="H12" s="19">
        <v>431652</v>
      </c>
      <c r="I12" s="19">
        <v>431652</v>
      </c>
      <c r="J12" s="19"/>
      <c r="K12" s="19"/>
      <c r="L12" s="19">
        <v>431652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21">
      <c r="A13" s="143" t="s">
        <v>71</v>
      </c>
      <c r="B13" s="144" t="s">
        <v>208</v>
      </c>
      <c r="C13" s="144" t="s">
        <v>209</v>
      </c>
      <c r="D13" s="144" t="s">
        <v>99</v>
      </c>
      <c r="E13" s="144" t="s">
        <v>100</v>
      </c>
      <c r="F13" s="144" t="s">
        <v>214</v>
      </c>
      <c r="G13" s="144" t="s">
        <v>215</v>
      </c>
      <c r="H13" s="19">
        <v>749580</v>
      </c>
      <c r="I13" s="19">
        <v>749580</v>
      </c>
      <c r="J13" s="19"/>
      <c r="K13" s="19"/>
      <c r="L13" s="19">
        <v>749580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customHeight="1" ht="21">
      <c r="A14" s="143" t="s">
        <v>71</v>
      </c>
      <c r="B14" s="144" t="s">
        <v>212</v>
      </c>
      <c r="C14" s="144" t="s">
        <v>213</v>
      </c>
      <c r="D14" s="144" t="s">
        <v>99</v>
      </c>
      <c r="E14" s="144" t="s">
        <v>100</v>
      </c>
      <c r="F14" s="144" t="s">
        <v>214</v>
      </c>
      <c r="G14" s="144" t="s">
        <v>215</v>
      </c>
      <c r="H14" s="19">
        <v>29820</v>
      </c>
      <c r="I14" s="19">
        <v>29820</v>
      </c>
      <c r="J14" s="19"/>
      <c r="K14" s="19"/>
      <c r="L14" s="19">
        <v>29820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customHeight="1" ht="21">
      <c r="A15" s="143" t="s">
        <v>71</v>
      </c>
      <c r="B15" s="144" t="s">
        <v>216</v>
      </c>
      <c r="C15" s="144" t="s">
        <v>217</v>
      </c>
      <c r="D15" s="144" t="s">
        <v>99</v>
      </c>
      <c r="E15" s="144" t="s">
        <v>100</v>
      </c>
      <c r="F15" s="144" t="s">
        <v>218</v>
      </c>
      <c r="G15" s="144" t="s">
        <v>219</v>
      </c>
      <c r="H15" s="19">
        <v>280020</v>
      </c>
      <c r="I15" s="19">
        <v>280020</v>
      </c>
      <c r="J15" s="19"/>
      <c r="K15" s="19"/>
      <c r="L15" s="19">
        <v>280020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customHeight="1" ht="21">
      <c r="A16" s="143" t="s">
        <v>71</v>
      </c>
      <c r="B16" s="144" t="s">
        <v>208</v>
      </c>
      <c r="C16" s="144" t="s">
        <v>209</v>
      </c>
      <c r="D16" s="144" t="s">
        <v>99</v>
      </c>
      <c r="E16" s="144" t="s">
        <v>100</v>
      </c>
      <c r="F16" s="144" t="s">
        <v>218</v>
      </c>
      <c r="G16" s="144" t="s">
        <v>219</v>
      </c>
      <c r="H16" s="19">
        <v>55333</v>
      </c>
      <c r="I16" s="19">
        <v>55333</v>
      </c>
      <c r="J16" s="19"/>
      <c r="K16" s="19"/>
      <c r="L16" s="19">
        <v>55333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customHeight="1" ht="21">
      <c r="A17" s="143" t="s">
        <v>71</v>
      </c>
      <c r="B17" s="144" t="s">
        <v>220</v>
      </c>
      <c r="C17" s="144" t="s">
        <v>221</v>
      </c>
      <c r="D17" s="144" t="s">
        <v>99</v>
      </c>
      <c r="E17" s="144" t="s">
        <v>100</v>
      </c>
      <c r="F17" s="144" t="s">
        <v>222</v>
      </c>
      <c r="G17" s="144" t="s">
        <v>223</v>
      </c>
      <c r="H17" s="19">
        <v>180000</v>
      </c>
      <c r="I17" s="19">
        <v>180000</v>
      </c>
      <c r="J17" s="19"/>
      <c r="K17" s="19"/>
      <c r="L17" s="19">
        <v>180000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customHeight="1" ht="21">
      <c r="A18" s="143" t="s">
        <v>71</v>
      </c>
      <c r="B18" s="144" t="s">
        <v>212</v>
      </c>
      <c r="C18" s="144" t="s">
        <v>213</v>
      </c>
      <c r="D18" s="144" t="s">
        <v>99</v>
      </c>
      <c r="E18" s="144" t="s">
        <v>100</v>
      </c>
      <c r="F18" s="144" t="s">
        <v>222</v>
      </c>
      <c r="G18" s="144" t="s">
        <v>223</v>
      </c>
      <c r="H18" s="19">
        <v>129840</v>
      </c>
      <c r="I18" s="19">
        <v>129840</v>
      </c>
      <c r="J18" s="19"/>
      <c r="K18" s="19"/>
      <c r="L18" s="19">
        <v>129840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customHeight="1" ht="21">
      <c r="A19" s="143" t="s">
        <v>71</v>
      </c>
      <c r="B19" s="144" t="s">
        <v>212</v>
      </c>
      <c r="C19" s="144" t="s">
        <v>213</v>
      </c>
      <c r="D19" s="144" t="s">
        <v>99</v>
      </c>
      <c r="E19" s="144" t="s">
        <v>100</v>
      </c>
      <c r="F19" s="144" t="s">
        <v>222</v>
      </c>
      <c r="G19" s="144" t="s">
        <v>223</v>
      </c>
      <c r="H19" s="19">
        <v>107400</v>
      </c>
      <c r="I19" s="19">
        <v>107400</v>
      </c>
      <c r="J19" s="19"/>
      <c r="K19" s="19"/>
      <c r="L19" s="19">
        <v>107400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customHeight="1" ht="21">
      <c r="A20" s="143" t="s">
        <v>71</v>
      </c>
      <c r="B20" s="144" t="s">
        <v>212</v>
      </c>
      <c r="C20" s="144" t="s">
        <v>213</v>
      </c>
      <c r="D20" s="144" t="s">
        <v>99</v>
      </c>
      <c r="E20" s="144" t="s">
        <v>100</v>
      </c>
      <c r="F20" s="144" t="s">
        <v>222</v>
      </c>
      <c r="G20" s="144" t="s">
        <v>223</v>
      </c>
      <c r="H20" s="19">
        <v>173016</v>
      </c>
      <c r="I20" s="19">
        <v>173016</v>
      </c>
      <c r="J20" s="19"/>
      <c r="K20" s="19"/>
      <c r="L20" s="19">
        <v>173016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customHeight="1" ht="21">
      <c r="A21" s="143" t="s">
        <v>71</v>
      </c>
      <c r="B21" s="144" t="s">
        <v>224</v>
      </c>
      <c r="C21" s="144" t="s">
        <v>225</v>
      </c>
      <c r="D21" s="144" t="s">
        <v>91</v>
      </c>
      <c r="E21" s="144" t="s">
        <v>92</v>
      </c>
      <c r="F21" s="144" t="s">
        <v>226</v>
      </c>
      <c r="G21" s="144" t="s">
        <v>227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customHeight="1" ht="21">
      <c r="A22" s="143" t="s">
        <v>71</v>
      </c>
      <c r="B22" s="144" t="s">
        <v>224</v>
      </c>
      <c r="C22" s="144" t="s">
        <v>225</v>
      </c>
      <c r="D22" s="144" t="s">
        <v>91</v>
      </c>
      <c r="E22" s="144" t="s">
        <v>92</v>
      </c>
      <c r="F22" s="144" t="s">
        <v>226</v>
      </c>
      <c r="G22" s="144" t="s">
        <v>227</v>
      </c>
      <c r="H22" s="19">
        <v>398775.68</v>
      </c>
      <c r="I22" s="19">
        <v>398775.68</v>
      </c>
      <c r="J22" s="19"/>
      <c r="K22" s="19"/>
      <c r="L22" s="19">
        <v>398775.68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customHeight="1" ht="21">
      <c r="A23" s="143" t="s">
        <v>71</v>
      </c>
      <c r="B23" s="144" t="s">
        <v>224</v>
      </c>
      <c r="C23" s="144" t="s">
        <v>225</v>
      </c>
      <c r="D23" s="144" t="s">
        <v>228</v>
      </c>
      <c r="E23" s="144" t="s">
        <v>229</v>
      </c>
      <c r="F23" s="144" t="s">
        <v>230</v>
      </c>
      <c r="G23" s="144" t="s">
        <v>231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customHeight="1" ht="21">
      <c r="A24" s="143" t="s">
        <v>71</v>
      </c>
      <c r="B24" s="144" t="s">
        <v>224</v>
      </c>
      <c r="C24" s="144" t="s">
        <v>225</v>
      </c>
      <c r="D24" s="144" t="s">
        <v>110</v>
      </c>
      <c r="E24" s="144" t="s">
        <v>111</v>
      </c>
      <c r="F24" s="144" t="s">
        <v>232</v>
      </c>
      <c r="G24" s="144" t="s">
        <v>233</v>
      </c>
      <c r="H24" s="19">
        <v>112518.6</v>
      </c>
      <c r="I24" s="19">
        <v>112518.6</v>
      </c>
      <c r="J24" s="19"/>
      <c r="K24" s="19"/>
      <c r="L24" s="19">
        <v>112518.6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customHeight="1" ht="21">
      <c r="A25" s="143" t="s">
        <v>71</v>
      </c>
      <c r="B25" s="144" t="s">
        <v>224</v>
      </c>
      <c r="C25" s="144" t="s">
        <v>225</v>
      </c>
      <c r="D25" s="144" t="s">
        <v>112</v>
      </c>
      <c r="E25" s="144" t="s">
        <v>113</v>
      </c>
      <c r="F25" s="144" t="s">
        <v>232</v>
      </c>
      <c r="G25" s="144" t="s">
        <v>233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customHeight="1" ht="21">
      <c r="A26" s="143" t="s">
        <v>71</v>
      </c>
      <c r="B26" s="144" t="s">
        <v>224</v>
      </c>
      <c r="C26" s="144" t="s">
        <v>225</v>
      </c>
      <c r="D26" s="144" t="s">
        <v>112</v>
      </c>
      <c r="E26" s="144" t="s">
        <v>113</v>
      </c>
      <c r="F26" s="144" t="s">
        <v>232</v>
      </c>
      <c r="G26" s="144" t="s">
        <v>233</v>
      </c>
      <c r="H26" s="19">
        <v>64438.11</v>
      </c>
      <c r="I26" s="19">
        <v>64438.11</v>
      </c>
      <c r="J26" s="19"/>
      <c r="K26" s="19"/>
      <c r="L26" s="19">
        <v>64438.11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customHeight="1" ht="21">
      <c r="A27" s="143" t="s">
        <v>71</v>
      </c>
      <c r="B27" s="144" t="s">
        <v>224</v>
      </c>
      <c r="C27" s="144" t="s">
        <v>225</v>
      </c>
      <c r="D27" s="144" t="s">
        <v>114</v>
      </c>
      <c r="E27" s="144" t="s">
        <v>115</v>
      </c>
      <c r="F27" s="144" t="s">
        <v>234</v>
      </c>
      <c r="G27" s="144" t="s">
        <v>235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customHeight="1" ht="21">
      <c r="A28" s="143" t="s">
        <v>71</v>
      </c>
      <c r="B28" s="144" t="s">
        <v>224</v>
      </c>
      <c r="C28" s="144" t="s">
        <v>225</v>
      </c>
      <c r="D28" s="144" t="s">
        <v>114</v>
      </c>
      <c r="E28" s="144" t="s">
        <v>115</v>
      </c>
      <c r="F28" s="144" t="s">
        <v>234</v>
      </c>
      <c r="G28" s="144" t="s">
        <v>235</v>
      </c>
      <c r="H28" s="19">
        <v>90610.44</v>
      </c>
      <c r="I28" s="19">
        <v>90610.44</v>
      </c>
      <c r="J28" s="19"/>
      <c r="K28" s="19"/>
      <c r="L28" s="19">
        <v>90610.44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customHeight="1" ht="21">
      <c r="A29" s="143" t="s">
        <v>71</v>
      </c>
      <c r="B29" s="144" t="s">
        <v>224</v>
      </c>
      <c r="C29" s="144" t="s">
        <v>225</v>
      </c>
      <c r="D29" s="144" t="s">
        <v>116</v>
      </c>
      <c r="E29" s="144" t="s">
        <v>117</v>
      </c>
      <c r="F29" s="144" t="s">
        <v>236</v>
      </c>
      <c r="G29" s="144" t="s">
        <v>237</v>
      </c>
      <c r="H29" s="19">
        <v>7920</v>
      </c>
      <c r="I29" s="19">
        <v>7920</v>
      </c>
      <c r="J29" s="19"/>
      <c r="K29" s="19"/>
      <c r="L29" s="19">
        <v>7920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customHeight="1" ht="21">
      <c r="A30" s="143" t="s">
        <v>71</v>
      </c>
      <c r="B30" s="144" t="s">
        <v>224</v>
      </c>
      <c r="C30" s="144" t="s">
        <v>225</v>
      </c>
      <c r="D30" s="144" t="s">
        <v>116</v>
      </c>
      <c r="E30" s="144" t="s">
        <v>117</v>
      </c>
      <c r="F30" s="144" t="s">
        <v>236</v>
      </c>
      <c r="G30" s="144" t="s">
        <v>237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customHeight="1" ht="21">
      <c r="A31" s="143" t="s">
        <v>71</v>
      </c>
      <c r="B31" s="144" t="s">
        <v>224</v>
      </c>
      <c r="C31" s="144" t="s">
        <v>225</v>
      </c>
      <c r="D31" s="144" t="s">
        <v>116</v>
      </c>
      <c r="E31" s="144" t="s">
        <v>117</v>
      </c>
      <c r="F31" s="144" t="s">
        <v>236</v>
      </c>
      <c r="G31" s="144" t="s">
        <v>237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customHeight="1" ht="21">
      <c r="A32" s="143" t="s">
        <v>71</v>
      </c>
      <c r="B32" s="144" t="s">
        <v>224</v>
      </c>
      <c r="C32" s="144" t="s">
        <v>225</v>
      </c>
      <c r="D32" s="144" t="s">
        <v>99</v>
      </c>
      <c r="E32" s="144" t="s">
        <v>100</v>
      </c>
      <c r="F32" s="144" t="s">
        <v>236</v>
      </c>
      <c r="G32" s="144" t="s">
        <v>237</v>
      </c>
      <c r="H32" s="19">
        <v>7129.07</v>
      </c>
      <c r="I32" s="19">
        <v>7129.07</v>
      </c>
      <c r="J32" s="19"/>
      <c r="K32" s="19"/>
      <c r="L32" s="19">
        <v>7129.07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customHeight="1" ht="21">
      <c r="A33" s="143" t="s">
        <v>71</v>
      </c>
      <c r="B33" s="144" t="s">
        <v>224</v>
      </c>
      <c r="C33" s="144" t="s">
        <v>225</v>
      </c>
      <c r="D33" s="144" t="s">
        <v>116</v>
      </c>
      <c r="E33" s="144" t="s">
        <v>117</v>
      </c>
      <c r="F33" s="144" t="s">
        <v>236</v>
      </c>
      <c r="G33" s="144" t="s">
        <v>237</v>
      </c>
      <c r="H33" s="19">
        <v>4984.7</v>
      </c>
      <c r="I33" s="19">
        <v>4984.7</v>
      </c>
      <c r="J33" s="19"/>
      <c r="K33" s="19"/>
      <c r="L33" s="19">
        <v>4984.7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customHeight="1" ht="21">
      <c r="A34" s="143" t="s">
        <v>71</v>
      </c>
      <c r="B34" s="144" t="s">
        <v>238</v>
      </c>
      <c r="C34" s="144" t="s">
        <v>123</v>
      </c>
      <c r="D34" s="144" t="s">
        <v>122</v>
      </c>
      <c r="E34" s="144" t="s">
        <v>123</v>
      </c>
      <c r="F34" s="144" t="s">
        <v>239</v>
      </c>
      <c r="G34" s="144" t="s">
        <v>123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customHeight="1" ht="21">
      <c r="A35" s="143" t="s">
        <v>71</v>
      </c>
      <c r="B35" s="144" t="s">
        <v>238</v>
      </c>
      <c r="C35" s="144" t="s">
        <v>123</v>
      </c>
      <c r="D35" s="144" t="s">
        <v>122</v>
      </c>
      <c r="E35" s="144" t="s">
        <v>123</v>
      </c>
      <c r="F35" s="144" t="s">
        <v>239</v>
      </c>
      <c r="G35" s="144" t="s">
        <v>123</v>
      </c>
      <c r="H35" s="19">
        <v>328389.24</v>
      </c>
      <c r="I35" s="19">
        <v>328389.24</v>
      </c>
      <c r="J35" s="19"/>
      <c r="K35" s="19"/>
      <c r="L35" s="19">
        <v>328389.24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customHeight="1" ht="21">
      <c r="A36" s="143" t="s">
        <v>71</v>
      </c>
      <c r="B36" s="144" t="s">
        <v>240</v>
      </c>
      <c r="C36" s="144" t="s">
        <v>241</v>
      </c>
      <c r="D36" s="144" t="s">
        <v>99</v>
      </c>
      <c r="E36" s="144" t="s">
        <v>100</v>
      </c>
      <c r="F36" s="144" t="s">
        <v>242</v>
      </c>
      <c r="G36" s="144" t="s">
        <v>243</v>
      </c>
      <c r="H36" s="19">
        <v>10000</v>
      </c>
      <c r="I36" s="19">
        <v>10000</v>
      </c>
      <c r="J36" s="19"/>
      <c r="K36" s="19"/>
      <c r="L36" s="19">
        <v>10000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customHeight="1" ht="21">
      <c r="A37" s="143" t="s">
        <v>71</v>
      </c>
      <c r="B37" s="144" t="s">
        <v>244</v>
      </c>
      <c r="C37" s="144" t="s">
        <v>183</v>
      </c>
      <c r="D37" s="144" t="s">
        <v>99</v>
      </c>
      <c r="E37" s="144" t="s">
        <v>100</v>
      </c>
      <c r="F37" s="144" t="s">
        <v>245</v>
      </c>
      <c r="G37" s="144" t="s">
        <v>183</v>
      </c>
      <c r="H37" s="19">
        <v>5000</v>
      </c>
      <c r="I37" s="19">
        <v>5000</v>
      </c>
      <c r="J37" s="19"/>
      <c r="K37" s="19"/>
      <c r="L37" s="19">
        <v>5000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customHeight="1" ht="21">
      <c r="A38" s="143" t="s">
        <v>71</v>
      </c>
      <c r="B38" s="144" t="s">
        <v>240</v>
      </c>
      <c r="C38" s="144" t="s">
        <v>241</v>
      </c>
      <c r="D38" s="144" t="s">
        <v>99</v>
      </c>
      <c r="E38" s="144" t="s">
        <v>100</v>
      </c>
      <c r="F38" s="144" t="s">
        <v>246</v>
      </c>
      <c r="G38" s="144" t="s">
        <v>247</v>
      </c>
      <c r="H38" s="19">
        <v>64420</v>
      </c>
      <c r="I38" s="19">
        <v>64420</v>
      </c>
      <c r="J38" s="19"/>
      <c r="K38" s="19"/>
      <c r="L38" s="19">
        <v>64420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customHeight="1" ht="21">
      <c r="A39" s="143" t="s">
        <v>71</v>
      </c>
      <c r="B39" s="144" t="s">
        <v>248</v>
      </c>
      <c r="C39" s="144" t="s">
        <v>249</v>
      </c>
      <c r="D39" s="144" t="s">
        <v>89</v>
      </c>
      <c r="E39" s="144" t="s">
        <v>90</v>
      </c>
      <c r="F39" s="144" t="s">
        <v>242</v>
      </c>
      <c r="G39" s="144" t="s">
        <v>243</v>
      </c>
      <c r="H39" s="19">
        <v>4800</v>
      </c>
      <c r="I39" s="19">
        <v>4800</v>
      </c>
      <c r="J39" s="19"/>
      <c r="K39" s="19"/>
      <c r="L39" s="19">
        <v>4800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customHeight="1" ht="21">
      <c r="A40" s="143" t="s">
        <v>71</v>
      </c>
      <c r="B40" s="144" t="s">
        <v>250</v>
      </c>
      <c r="C40" s="144" t="s">
        <v>251</v>
      </c>
      <c r="D40" s="144" t="s">
        <v>99</v>
      </c>
      <c r="E40" s="144" t="s">
        <v>100</v>
      </c>
      <c r="F40" s="144" t="s">
        <v>252</v>
      </c>
      <c r="G40" s="144" t="s">
        <v>253</v>
      </c>
      <c r="H40" s="19">
        <v>16434.72</v>
      </c>
      <c r="I40" s="19">
        <v>16434.72</v>
      </c>
      <c r="J40" s="19"/>
      <c r="K40" s="19"/>
      <c r="L40" s="19">
        <v>16434.72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customHeight="1" ht="21">
      <c r="A41" s="143" t="s">
        <v>71</v>
      </c>
      <c r="B41" s="144" t="s">
        <v>254</v>
      </c>
      <c r="C41" s="144" t="s">
        <v>255</v>
      </c>
      <c r="D41" s="144" t="s">
        <v>99</v>
      </c>
      <c r="E41" s="144" t="s">
        <v>100</v>
      </c>
      <c r="F41" s="144" t="s">
        <v>256</v>
      </c>
      <c r="G41" s="144" t="s">
        <v>255</v>
      </c>
      <c r="H41" s="19">
        <v>21912.96</v>
      </c>
      <c r="I41" s="19">
        <v>21912.96</v>
      </c>
      <c r="J41" s="19"/>
      <c r="K41" s="19"/>
      <c r="L41" s="19">
        <v>21912.96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customHeight="1" ht="21">
      <c r="A42" s="143" t="s">
        <v>71</v>
      </c>
      <c r="B42" s="144" t="s">
        <v>257</v>
      </c>
      <c r="C42" s="144" t="s">
        <v>258</v>
      </c>
      <c r="D42" s="144" t="s">
        <v>99</v>
      </c>
      <c r="E42" s="144" t="s">
        <v>100</v>
      </c>
      <c r="F42" s="144" t="s">
        <v>259</v>
      </c>
      <c r="G42" s="144" t="s">
        <v>258</v>
      </c>
      <c r="H42" s="19">
        <v>396</v>
      </c>
      <c r="I42" s="19">
        <v>396</v>
      </c>
      <c r="J42" s="19"/>
      <c r="K42" s="19"/>
      <c r="L42" s="19">
        <v>396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customHeight="1" ht="21">
      <c r="A43" s="143" t="s">
        <v>71</v>
      </c>
      <c r="B43" s="144" t="s">
        <v>260</v>
      </c>
      <c r="C43" s="144" t="s">
        <v>261</v>
      </c>
      <c r="D43" s="144" t="s">
        <v>99</v>
      </c>
      <c r="E43" s="144" t="s">
        <v>100</v>
      </c>
      <c r="F43" s="144" t="s">
        <v>262</v>
      </c>
      <c r="G43" s="144" t="s">
        <v>261</v>
      </c>
      <c r="H43" s="19">
        <v>30000</v>
      </c>
      <c r="I43" s="19">
        <v>30000</v>
      </c>
      <c r="J43" s="19"/>
      <c r="K43" s="19"/>
      <c r="L43" s="19">
        <v>30000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customHeight="1" ht="21">
      <c r="A44" s="143" t="s">
        <v>71</v>
      </c>
      <c r="B44" s="144" t="s">
        <v>263</v>
      </c>
      <c r="C44" s="144" t="s">
        <v>264</v>
      </c>
      <c r="D44" s="144" t="s">
        <v>99</v>
      </c>
      <c r="E44" s="144" t="s">
        <v>100</v>
      </c>
      <c r="F44" s="144" t="s">
        <v>265</v>
      </c>
      <c r="G44" s="144" t="s">
        <v>266</v>
      </c>
      <c r="H44" s="19">
        <v>139200</v>
      </c>
      <c r="I44" s="19">
        <v>139200</v>
      </c>
      <c r="J44" s="19"/>
      <c r="K44" s="19"/>
      <c r="L44" s="19">
        <v>139200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customHeight="1" ht="21">
      <c r="A45" s="143" t="s">
        <v>71</v>
      </c>
      <c r="B45" s="144" t="s">
        <v>267</v>
      </c>
      <c r="C45" s="144" t="s">
        <v>268</v>
      </c>
      <c r="D45" s="144" t="s">
        <v>89</v>
      </c>
      <c r="E45" s="144" t="s">
        <v>90</v>
      </c>
      <c r="F45" s="144" t="s">
        <v>269</v>
      </c>
      <c r="G45" s="144" t="s">
        <v>270</v>
      </c>
      <c r="H45" s="19">
        <v>177385.8</v>
      </c>
      <c r="I45" s="19">
        <v>177385.8</v>
      </c>
      <c r="J45" s="19"/>
      <c r="K45" s="19"/>
      <c r="L45" s="19">
        <v>177385.8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customHeight="1" ht="21">
      <c r="A46" s="143" t="s">
        <v>71</v>
      </c>
      <c r="B46" s="144" t="s">
        <v>271</v>
      </c>
      <c r="C46" s="144" t="s">
        <v>272</v>
      </c>
      <c r="D46" s="144" t="s">
        <v>95</v>
      </c>
      <c r="E46" s="144" t="s">
        <v>96</v>
      </c>
      <c r="F46" s="144" t="s">
        <v>273</v>
      </c>
      <c r="G46" s="144" t="s">
        <v>274</v>
      </c>
      <c r="H46" s="19">
        <v>7896</v>
      </c>
      <c r="I46" s="19">
        <v>7896</v>
      </c>
      <c r="J46" s="19"/>
      <c r="K46" s="19"/>
      <c r="L46" s="19">
        <v>7896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customHeight="1" ht="21">
      <c r="A47" s="145" t="s">
        <v>129</v>
      </c>
      <c r="B47" s="146"/>
      <c r="C47" s="146"/>
      <c r="D47" s="146"/>
      <c r="E47" s="146"/>
      <c r="F47" s="146"/>
      <c r="G47" s="147"/>
      <c r="H47" s="19">
        <v>4292868.32</v>
      </c>
      <c r="I47" s="19">
        <v>4292868.32</v>
      </c>
      <c r="J47" s="19"/>
      <c r="K47" s="19"/>
      <c r="L47" s="19">
        <v>4292868.32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</sheetData>
  <mergeCells count="30">
    <mergeCell ref="A2:W2"/>
    <mergeCell ref="A3:G3"/>
    <mergeCell ref="A4:A7"/>
    <mergeCell ref="B4:B7"/>
    <mergeCell ref="C4:C7"/>
    <mergeCell ref="D4:D7"/>
    <mergeCell ref="E4:E7"/>
    <mergeCell ref="F4:F7"/>
    <mergeCell ref="G4:G7"/>
    <mergeCell ref="I5:M5"/>
    <mergeCell ref="Q5:Q7"/>
    <mergeCell ref="R5:W5"/>
    <mergeCell ref="V6:V7"/>
    <mergeCell ref="W6:W7"/>
    <mergeCell ref="A47:G47"/>
    <mergeCell ref="H4:W4"/>
    <mergeCell ref="H5:H7"/>
    <mergeCell ref="J6:J7"/>
    <mergeCell ref="K6:K7"/>
    <mergeCell ref="L6:L7"/>
    <mergeCell ref="M6:M7"/>
    <mergeCell ref="R6:R7"/>
    <mergeCell ref="N6:N7"/>
    <mergeCell ref="O6:O7"/>
    <mergeCell ref="P6:P7"/>
    <mergeCell ref="N5:P5"/>
    <mergeCell ref="S6:S7"/>
    <mergeCell ref="T6:T7"/>
    <mergeCell ref="U6:U7"/>
    <mergeCell ref="I6:I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D01417C-9DF5-4EDF-9A95-1F4A18AF458B}" mc:Ignorable="x14ac xr xr2 xr3">
  <sheetPr>
    <outlinePr summaryRight="0" summaryBelow="0"/>
    <pageSetUpPr fitToPage="1"/>
  </sheetPr>
  <dimension ref="A1:W50"/>
  <sheetViews>
    <sheetView topLeftCell="G11" showZeros="0" workbookViewId="0" tabSelected="1"/>
  </sheetViews>
  <sheetFormatPr defaultColWidth="9.140625" customHeight="1" defaultRowHeight="14.25"/>
  <cols>
    <col min="1" max="1" width="12.421875" customWidth="1"/>
    <col min="2" max="2" width="30.44140625" customWidth="1"/>
    <col min="3" max="3" width="32.8515625" customWidth="1"/>
    <col min="4" max="4" width="23.8515625" customWidth="1"/>
    <col min="5" max="5" width="11.140625" customWidth="1"/>
    <col min="6" max="6" width="17.7109375" customWidth="1"/>
    <col min="7" max="7" width="9.8515625" customWidth="1"/>
    <col min="8" max="8" width="17.7109375" customWidth="1"/>
    <col min="9" max="21" width="19.140625" customWidth="1"/>
    <col min="22" max="23" width="19.28125" customWidth="1"/>
  </cols>
  <sheetData>
    <row customHeight="1" ht="15">
      <c r="A1" s="62"/>
      <c r="B1" s="148"/>
      <c r="C1" s="62"/>
      <c r="D1" s="62"/>
      <c r="E1" s="149"/>
      <c r="F1" s="149"/>
      <c r="G1" s="149"/>
      <c r="H1" s="149"/>
      <c r="I1" s="148"/>
      <c r="J1" s="148"/>
      <c r="K1" s="148"/>
      <c r="L1" s="148"/>
      <c r="M1" s="148"/>
      <c r="N1" s="148"/>
      <c r="O1" s="148"/>
      <c r="P1" s="148"/>
      <c r="Q1" s="148"/>
      <c r="R1" s="62"/>
      <c r="S1" s="62"/>
      <c r="T1" s="62"/>
      <c r="U1" s="148"/>
      <c r="V1" s="62"/>
      <c r="W1" s="8" t="s">
        <v>275</v>
      </c>
    </row>
    <row customHeight="1" ht="41.25">
      <c r="A2" s="9">
        <f>"2025"&amp;"年部门项目支出预算表"</f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</row>
    <row customHeight="1" ht="18.75">
      <c r="A3" s="150">
        <f>"单位名称："&amp;"临沧市残疾人联合会"</f>
      </c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52"/>
      <c r="M3" s="152"/>
      <c r="N3" s="152"/>
      <c r="O3" s="152"/>
      <c r="P3" s="152"/>
      <c r="Q3" s="152"/>
      <c r="R3" s="62"/>
      <c r="S3" s="62"/>
      <c r="T3" s="62"/>
      <c r="U3" s="148"/>
      <c r="V3" s="62"/>
      <c r="W3" s="8" t="s">
        <v>178</v>
      </c>
    </row>
    <row customHeight="1" ht="18.75">
      <c r="A4" s="71" t="s">
        <v>276</v>
      </c>
      <c r="B4" s="153" t="s">
        <v>192</v>
      </c>
      <c r="C4" s="71" t="s">
        <v>193</v>
      </c>
      <c r="D4" s="71" t="s">
        <v>277</v>
      </c>
      <c r="E4" s="153" t="s">
        <v>194</v>
      </c>
      <c r="F4" s="153" t="s">
        <v>195</v>
      </c>
      <c r="G4" s="153" t="s">
        <v>278</v>
      </c>
      <c r="H4" s="153" t="s">
        <v>279</v>
      </c>
      <c r="I4" s="15" t="s">
        <v>56</v>
      </c>
      <c r="J4" s="13" t="s">
        <v>280</v>
      </c>
      <c r="K4" s="74"/>
      <c r="L4" s="74"/>
      <c r="M4" s="14"/>
      <c r="N4" s="13" t="s">
        <v>200</v>
      </c>
      <c r="O4" s="74"/>
      <c r="P4" s="14"/>
      <c r="Q4" s="153" t="s">
        <v>62</v>
      </c>
      <c r="R4" s="13" t="s">
        <v>79</v>
      </c>
      <c r="S4" s="74"/>
      <c r="T4" s="74"/>
      <c r="U4" s="74"/>
      <c r="V4" s="74"/>
      <c r="W4" s="14"/>
    </row>
    <row customHeight="1" ht="18.75">
      <c r="A5" s="137"/>
      <c r="B5" s="139"/>
      <c r="C5" s="137"/>
      <c r="D5" s="137"/>
      <c r="E5" s="154"/>
      <c r="F5" s="154"/>
      <c r="G5" s="154"/>
      <c r="H5" s="154"/>
      <c r="I5" s="139"/>
      <c r="J5" s="155" t="s">
        <v>59</v>
      </c>
      <c r="K5" s="107"/>
      <c r="L5" s="153" t="s">
        <v>60</v>
      </c>
      <c r="M5" s="153" t="s">
        <v>61</v>
      </c>
      <c r="N5" s="153" t="s">
        <v>59</v>
      </c>
      <c r="O5" s="153" t="s">
        <v>60</v>
      </c>
      <c r="P5" s="153" t="s">
        <v>61</v>
      </c>
      <c r="Q5" s="154"/>
      <c r="R5" s="153" t="s">
        <v>58</v>
      </c>
      <c r="S5" s="71" t="s">
        <v>65</v>
      </c>
      <c r="T5" s="71" t="s">
        <v>206</v>
      </c>
      <c r="U5" s="71" t="s">
        <v>67</v>
      </c>
      <c r="V5" s="71" t="s">
        <v>68</v>
      </c>
      <c r="W5" s="71" t="s">
        <v>69</v>
      </c>
    </row>
    <row customHeight="1" ht="18.75">
      <c r="A6" s="139"/>
      <c r="B6" s="139"/>
      <c r="C6" s="139"/>
      <c r="D6" s="139"/>
      <c r="E6" s="139"/>
      <c r="F6" s="139"/>
      <c r="G6" s="139"/>
      <c r="H6" s="139"/>
      <c r="I6" s="139"/>
      <c r="J6" s="156" t="s">
        <v>58</v>
      </c>
      <c r="K6" s="109"/>
      <c r="L6" s="139"/>
      <c r="M6" s="139"/>
      <c r="N6" s="139"/>
      <c r="O6" s="139"/>
      <c r="P6" s="139"/>
      <c r="Q6" s="139"/>
      <c r="R6" s="139"/>
      <c r="S6" s="138"/>
      <c r="T6" s="138"/>
      <c r="U6" s="138"/>
      <c r="V6" s="138"/>
      <c r="W6" s="138"/>
    </row>
    <row customHeight="1" ht="18.75">
      <c r="A7" s="122"/>
      <c r="B7" s="17"/>
      <c r="C7" s="122"/>
      <c r="D7" s="122"/>
      <c r="E7" s="75"/>
      <c r="F7" s="75"/>
      <c r="G7" s="75"/>
      <c r="H7" s="75"/>
      <c r="I7" s="17"/>
      <c r="J7" s="78" t="s">
        <v>58</v>
      </c>
      <c r="K7" s="78" t="s">
        <v>281</v>
      </c>
      <c r="L7" s="75"/>
      <c r="M7" s="75"/>
      <c r="N7" s="75"/>
      <c r="O7" s="75"/>
      <c r="P7" s="75"/>
      <c r="Q7" s="75"/>
      <c r="R7" s="75"/>
      <c r="S7" s="75"/>
      <c r="T7" s="75"/>
      <c r="U7" s="17"/>
      <c r="V7" s="75"/>
      <c r="W7" s="75"/>
    </row>
    <row customHeight="1" ht="18.75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</row>
    <row customHeight="1" ht="18.75">
      <c r="A9" s="144"/>
      <c r="B9" s="144"/>
      <c r="C9" s="144" t="s">
        <v>282</v>
      </c>
      <c r="D9" s="144"/>
      <c r="E9" s="144"/>
      <c r="F9" s="144"/>
      <c r="G9" s="144"/>
      <c r="H9" s="144"/>
      <c r="I9" s="19">
        <v>1228600</v>
      </c>
      <c r="J9" s="19"/>
      <c r="K9" s="19"/>
      <c r="L9" s="19">
        <v>1228600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customHeight="1" ht="18.75">
      <c r="A10" s="158" t="s">
        <v>283</v>
      </c>
      <c r="B10" s="158" t="s">
        <v>284</v>
      </c>
      <c r="C10" s="144" t="s">
        <v>282</v>
      </c>
      <c r="D10" s="158" t="s">
        <v>71</v>
      </c>
      <c r="E10" s="158" t="s">
        <v>127</v>
      </c>
      <c r="F10" s="158" t="s">
        <v>128</v>
      </c>
      <c r="G10" s="158" t="s">
        <v>252</v>
      </c>
      <c r="H10" s="158" t="s">
        <v>253</v>
      </c>
      <c r="I10" s="19">
        <v>126600</v>
      </c>
      <c r="J10" s="19"/>
      <c r="K10" s="19"/>
      <c r="L10" s="19">
        <v>126600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customHeight="1" ht="18.75">
      <c r="A11" s="158" t="s">
        <v>283</v>
      </c>
      <c r="B11" s="158" t="s">
        <v>284</v>
      </c>
      <c r="C11" s="144" t="s">
        <v>282</v>
      </c>
      <c r="D11" s="158" t="s">
        <v>71</v>
      </c>
      <c r="E11" s="158" t="s">
        <v>127</v>
      </c>
      <c r="F11" s="158" t="s">
        <v>128</v>
      </c>
      <c r="G11" s="158" t="s">
        <v>252</v>
      </c>
      <c r="H11" s="158" t="s">
        <v>253</v>
      </c>
      <c r="I11" s="19">
        <v>271500</v>
      </c>
      <c r="J11" s="19"/>
      <c r="K11" s="19"/>
      <c r="L11" s="19">
        <v>271500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18.75">
      <c r="A12" s="158" t="s">
        <v>283</v>
      </c>
      <c r="B12" s="158" t="s">
        <v>284</v>
      </c>
      <c r="C12" s="144" t="s">
        <v>282</v>
      </c>
      <c r="D12" s="158" t="s">
        <v>71</v>
      </c>
      <c r="E12" s="158" t="s">
        <v>127</v>
      </c>
      <c r="F12" s="158" t="s">
        <v>128</v>
      </c>
      <c r="G12" s="158" t="s">
        <v>285</v>
      </c>
      <c r="H12" s="158" t="s">
        <v>286</v>
      </c>
      <c r="I12" s="19">
        <v>210000</v>
      </c>
      <c r="J12" s="19"/>
      <c r="K12" s="19"/>
      <c r="L12" s="19">
        <v>210000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18.75">
      <c r="A13" s="158" t="s">
        <v>283</v>
      </c>
      <c r="B13" s="158" t="s">
        <v>284</v>
      </c>
      <c r="C13" s="144" t="s">
        <v>282</v>
      </c>
      <c r="D13" s="158" t="s">
        <v>71</v>
      </c>
      <c r="E13" s="158" t="s">
        <v>127</v>
      </c>
      <c r="F13" s="158" t="s">
        <v>128</v>
      </c>
      <c r="G13" s="158" t="s">
        <v>285</v>
      </c>
      <c r="H13" s="158" t="s">
        <v>286</v>
      </c>
      <c r="I13" s="19">
        <v>60500</v>
      </c>
      <c r="J13" s="19"/>
      <c r="K13" s="19"/>
      <c r="L13" s="19">
        <v>60500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customHeight="1" ht="18.75">
      <c r="A14" s="158" t="s">
        <v>283</v>
      </c>
      <c r="B14" s="158" t="s">
        <v>284</v>
      </c>
      <c r="C14" s="144" t="s">
        <v>282</v>
      </c>
      <c r="D14" s="158" t="s">
        <v>71</v>
      </c>
      <c r="E14" s="158" t="s">
        <v>127</v>
      </c>
      <c r="F14" s="158" t="s">
        <v>128</v>
      </c>
      <c r="G14" s="158" t="s">
        <v>285</v>
      </c>
      <c r="H14" s="158" t="s">
        <v>286</v>
      </c>
      <c r="I14" s="19">
        <v>40000</v>
      </c>
      <c r="J14" s="19"/>
      <c r="K14" s="19"/>
      <c r="L14" s="19">
        <v>40000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customHeight="1" ht="18.75">
      <c r="A15" s="158" t="s">
        <v>283</v>
      </c>
      <c r="B15" s="158" t="s">
        <v>284</v>
      </c>
      <c r="C15" s="144" t="s">
        <v>282</v>
      </c>
      <c r="D15" s="158" t="s">
        <v>71</v>
      </c>
      <c r="E15" s="158" t="s">
        <v>127</v>
      </c>
      <c r="F15" s="158" t="s">
        <v>128</v>
      </c>
      <c r="G15" s="158" t="s">
        <v>285</v>
      </c>
      <c r="H15" s="158" t="s">
        <v>286</v>
      </c>
      <c r="I15" s="19">
        <v>300000</v>
      </c>
      <c r="J15" s="19"/>
      <c r="K15" s="19"/>
      <c r="L15" s="19">
        <v>300000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customHeight="1" ht="18.75">
      <c r="A16" s="158" t="s">
        <v>283</v>
      </c>
      <c r="B16" s="158" t="s">
        <v>284</v>
      </c>
      <c r="C16" s="144" t="s">
        <v>282</v>
      </c>
      <c r="D16" s="158" t="s">
        <v>71</v>
      </c>
      <c r="E16" s="158" t="s">
        <v>127</v>
      </c>
      <c r="F16" s="158" t="s">
        <v>128</v>
      </c>
      <c r="G16" s="158" t="s">
        <v>285</v>
      </c>
      <c r="H16" s="158" t="s">
        <v>286</v>
      </c>
      <c r="I16" s="19">
        <v>20000</v>
      </c>
      <c r="J16" s="19"/>
      <c r="K16" s="19"/>
      <c r="L16" s="19">
        <v>20000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customHeight="1" ht="18.75">
      <c r="A17" s="158" t="s">
        <v>283</v>
      </c>
      <c r="B17" s="158" t="s">
        <v>284</v>
      </c>
      <c r="C17" s="144" t="s">
        <v>282</v>
      </c>
      <c r="D17" s="158" t="s">
        <v>71</v>
      </c>
      <c r="E17" s="158" t="s">
        <v>127</v>
      </c>
      <c r="F17" s="158" t="s">
        <v>128</v>
      </c>
      <c r="G17" s="158" t="s">
        <v>273</v>
      </c>
      <c r="H17" s="158" t="s">
        <v>274</v>
      </c>
      <c r="I17" s="19">
        <v>200000</v>
      </c>
      <c r="J17" s="19"/>
      <c r="K17" s="19"/>
      <c r="L17" s="19">
        <v>200000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customHeight="1" ht="18.75">
      <c r="A18" s="159"/>
      <c r="B18" s="159"/>
      <c r="C18" s="144" t="s">
        <v>287</v>
      </c>
      <c r="D18" s="159"/>
      <c r="E18" s="159"/>
      <c r="F18" s="159"/>
      <c r="G18" s="159"/>
      <c r="H18" s="159"/>
      <c r="I18" s="19">
        <v>70000</v>
      </c>
      <c r="J18" s="19">
        <v>70000</v>
      </c>
      <c r="K18" s="19">
        <v>70000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customHeight="1" ht="18.75">
      <c r="A19" s="158" t="s">
        <v>283</v>
      </c>
      <c r="B19" s="158" t="s">
        <v>288</v>
      </c>
      <c r="C19" s="144" t="s">
        <v>287</v>
      </c>
      <c r="D19" s="158" t="s">
        <v>71</v>
      </c>
      <c r="E19" s="158" t="s">
        <v>105</v>
      </c>
      <c r="F19" s="158" t="s">
        <v>106</v>
      </c>
      <c r="G19" s="158" t="s">
        <v>273</v>
      </c>
      <c r="H19" s="158" t="s">
        <v>274</v>
      </c>
      <c r="I19" s="19">
        <v>30000</v>
      </c>
      <c r="J19" s="19">
        <v>30000</v>
      </c>
      <c r="K19" s="19">
        <v>30000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customHeight="1" ht="18.75">
      <c r="A20" s="158" t="s">
        <v>283</v>
      </c>
      <c r="B20" s="158" t="s">
        <v>288</v>
      </c>
      <c r="C20" s="144" t="s">
        <v>287</v>
      </c>
      <c r="D20" s="158" t="s">
        <v>71</v>
      </c>
      <c r="E20" s="158" t="s">
        <v>105</v>
      </c>
      <c r="F20" s="158" t="s">
        <v>106</v>
      </c>
      <c r="G20" s="158" t="s">
        <v>273</v>
      </c>
      <c r="H20" s="158" t="s">
        <v>274</v>
      </c>
      <c r="I20" s="19">
        <v>30000</v>
      </c>
      <c r="J20" s="19">
        <v>30000</v>
      </c>
      <c r="K20" s="19">
        <v>30000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customHeight="1" ht="18.75">
      <c r="A21" s="158" t="s">
        <v>283</v>
      </c>
      <c r="B21" s="158" t="s">
        <v>288</v>
      </c>
      <c r="C21" s="144" t="s">
        <v>287</v>
      </c>
      <c r="D21" s="158" t="s">
        <v>71</v>
      </c>
      <c r="E21" s="158" t="s">
        <v>105</v>
      </c>
      <c r="F21" s="158" t="s">
        <v>106</v>
      </c>
      <c r="G21" s="158" t="s">
        <v>273</v>
      </c>
      <c r="H21" s="158" t="s">
        <v>274</v>
      </c>
      <c r="I21" s="19">
        <v>10000</v>
      </c>
      <c r="J21" s="19">
        <v>10000</v>
      </c>
      <c r="K21" s="19">
        <v>10000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customHeight="1" ht="18.75">
      <c r="A22" s="159"/>
      <c r="B22" s="159"/>
      <c r="C22" s="144" t="s">
        <v>289</v>
      </c>
      <c r="D22" s="159"/>
      <c r="E22" s="159"/>
      <c r="F22" s="159"/>
      <c r="G22" s="159"/>
      <c r="H22" s="159"/>
      <c r="I22" s="19">
        <v>155000</v>
      </c>
      <c r="J22" s="19">
        <v>155000</v>
      </c>
      <c r="K22" s="19">
        <v>155000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customHeight="1" ht="18.75">
      <c r="A23" s="158" t="s">
        <v>290</v>
      </c>
      <c r="B23" s="158" t="s">
        <v>291</v>
      </c>
      <c r="C23" s="144" t="s">
        <v>289</v>
      </c>
      <c r="D23" s="158" t="s">
        <v>71</v>
      </c>
      <c r="E23" s="158" t="s">
        <v>103</v>
      </c>
      <c r="F23" s="158" t="s">
        <v>104</v>
      </c>
      <c r="G23" s="158" t="s">
        <v>252</v>
      </c>
      <c r="H23" s="158" t="s">
        <v>253</v>
      </c>
      <c r="I23" s="19">
        <v>65000</v>
      </c>
      <c r="J23" s="19">
        <v>65000</v>
      </c>
      <c r="K23" s="19">
        <v>65000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customHeight="1" ht="18.75">
      <c r="A24" s="158" t="s">
        <v>290</v>
      </c>
      <c r="B24" s="158" t="s">
        <v>291</v>
      </c>
      <c r="C24" s="144" t="s">
        <v>289</v>
      </c>
      <c r="D24" s="158" t="s">
        <v>71</v>
      </c>
      <c r="E24" s="158" t="s">
        <v>103</v>
      </c>
      <c r="F24" s="158" t="s">
        <v>104</v>
      </c>
      <c r="G24" s="158" t="s">
        <v>252</v>
      </c>
      <c r="H24" s="158" t="s">
        <v>253</v>
      </c>
      <c r="I24" s="19">
        <v>90000</v>
      </c>
      <c r="J24" s="19">
        <v>90000</v>
      </c>
      <c r="K24" s="19">
        <v>90000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customHeight="1" ht="18.75">
      <c r="A25" s="159"/>
      <c r="B25" s="159"/>
      <c r="C25" s="144" t="s">
        <v>292</v>
      </c>
      <c r="D25" s="159"/>
      <c r="E25" s="159"/>
      <c r="F25" s="159"/>
      <c r="G25" s="159"/>
      <c r="H25" s="159"/>
      <c r="I25" s="19">
        <v>100000</v>
      </c>
      <c r="J25" s="19">
        <v>100000</v>
      </c>
      <c r="K25" s="19">
        <v>100000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customHeight="1" ht="18.75">
      <c r="A26" s="158" t="s">
        <v>283</v>
      </c>
      <c r="B26" s="158" t="s">
        <v>293</v>
      </c>
      <c r="C26" s="144" t="s">
        <v>292</v>
      </c>
      <c r="D26" s="158" t="s">
        <v>71</v>
      </c>
      <c r="E26" s="158" t="s">
        <v>103</v>
      </c>
      <c r="F26" s="158" t="s">
        <v>104</v>
      </c>
      <c r="G26" s="158" t="s">
        <v>242</v>
      </c>
      <c r="H26" s="158" t="s">
        <v>243</v>
      </c>
      <c r="I26" s="19">
        <v>7200</v>
      </c>
      <c r="J26" s="19">
        <v>7200</v>
      </c>
      <c r="K26" s="19">
        <v>7200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customHeight="1" ht="18.75">
      <c r="A27" s="158" t="s">
        <v>283</v>
      </c>
      <c r="B27" s="158" t="s">
        <v>293</v>
      </c>
      <c r="C27" s="144" t="s">
        <v>292</v>
      </c>
      <c r="D27" s="158" t="s">
        <v>71</v>
      </c>
      <c r="E27" s="158" t="s">
        <v>103</v>
      </c>
      <c r="F27" s="158" t="s">
        <v>104</v>
      </c>
      <c r="G27" s="158" t="s">
        <v>294</v>
      </c>
      <c r="H27" s="158" t="s">
        <v>295</v>
      </c>
      <c r="I27" s="19">
        <v>15000</v>
      </c>
      <c r="J27" s="19">
        <v>15000</v>
      </c>
      <c r="K27" s="19">
        <v>15000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customHeight="1" ht="18.75">
      <c r="A28" s="158" t="s">
        <v>283</v>
      </c>
      <c r="B28" s="158" t="s">
        <v>293</v>
      </c>
      <c r="C28" s="144" t="s">
        <v>292</v>
      </c>
      <c r="D28" s="158" t="s">
        <v>71</v>
      </c>
      <c r="E28" s="158" t="s">
        <v>103</v>
      </c>
      <c r="F28" s="158" t="s">
        <v>104</v>
      </c>
      <c r="G28" s="158" t="s">
        <v>296</v>
      </c>
      <c r="H28" s="158" t="s">
        <v>297</v>
      </c>
      <c r="I28" s="19">
        <v>20000</v>
      </c>
      <c r="J28" s="19">
        <v>20000</v>
      </c>
      <c r="K28" s="19">
        <v>20000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customHeight="1" ht="18.75">
      <c r="A29" s="158" t="s">
        <v>283</v>
      </c>
      <c r="B29" s="158" t="s">
        <v>293</v>
      </c>
      <c r="C29" s="144" t="s">
        <v>292</v>
      </c>
      <c r="D29" s="158" t="s">
        <v>71</v>
      </c>
      <c r="E29" s="158" t="s">
        <v>103</v>
      </c>
      <c r="F29" s="158" t="s">
        <v>104</v>
      </c>
      <c r="G29" s="158" t="s">
        <v>252</v>
      </c>
      <c r="H29" s="158" t="s">
        <v>253</v>
      </c>
      <c r="I29" s="19">
        <v>4800</v>
      </c>
      <c r="J29" s="19">
        <v>4800</v>
      </c>
      <c r="K29" s="19">
        <v>4800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customHeight="1" ht="18.75">
      <c r="A30" s="158" t="s">
        <v>283</v>
      </c>
      <c r="B30" s="158" t="s">
        <v>293</v>
      </c>
      <c r="C30" s="144" t="s">
        <v>292</v>
      </c>
      <c r="D30" s="158" t="s">
        <v>71</v>
      </c>
      <c r="E30" s="158" t="s">
        <v>103</v>
      </c>
      <c r="F30" s="158" t="s">
        <v>104</v>
      </c>
      <c r="G30" s="158" t="s">
        <v>298</v>
      </c>
      <c r="H30" s="158" t="s">
        <v>299</v>
      </c>
      <c r="I30" s="19">
        <v>33000</v>
      </c>
      <c r="J30" s="19">
        <v>33000</v>
      </c>
      <c r="K30" s="19">
        <v>33000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customHeight="1" ht="18.75">
      <c r="A31" s="158" t="s">
        <v>283</v>
      </c>
      <c r="B31" s="158" t="s">
        <v>293</v>
      </c>
      <c r="C31" s="144" t="s">
        <v>292</v>
      </c>
      <c r="D31" s="158" t="s">
        <v>71</v>
      </c>
      <c r="E31" s="158" t="s">
        <v>103</v>
      </c>
      <c r="F31" s="158" t="s">
        <v>104</v>
      </c>
      <c r="G31" s="158" t="s">
        <v>265</v>
      </c>
      <c r="H31" s="158" t="s">
        <v>266</v>
      </c>
      <c r="I31" s="19">
        <v>20000</v>
      </c>
      <c r="J31" s="19">
        <v>20000</v>
      </c>
      <c r="K31" s="19">
        <v>20000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customHeight="1" ht="18.75">
      <c r="A32" s="159"/>
      <c r="B32" s="159"/>
      <c r="C32" s="144" t="s">
        <v>300</v>
      </c>
      <c r="D32" s="159"/>
      <c r="E32" s="159"/>
      <c r="F32" s="159"/>
      <c r="G32" s="159"/>
      <c r="H32" s="159"/>
      <c r="I32" s="19">
        <v>370000</v>
      </c>
      <c r="J32" s="19">
        <v>370000</v>
      </c>
      <c r="K32" s="19">
        <v>370000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customHeight="1" ht="18.75">
      <c r="A33" s="158" t="s">
        <v>283</v>
      </c>
      <c r="B33" s="158" t="s">
        <v>301</v>
      </c>
      <c r="C33" s="144" t="s">
        <v>300</v>
      </c>
      <c r="D33" s="158" t="s">
        <v>71</v>
      </c>
      <c r="E33" s="158" t="s">
        <v>105</v>
      </c>
      <c r="F33" s="158" t="s">
        <v>106</v>
      </c>
      <c r="G33" s="158" t="s">
        <v>242</v>
      </c>
      <c r="H33" s="158" t="s">
        <v>243</v>
      </c>
      <c r="I33" s="19">
        <v>46000</v>
      </c>
      <c r="J33" s="19">
        <v>46000</v>
      </c>
      <c r="K33" s="19">
        <v>46000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customHeight="1" ht="18.75">
      <c r="A34" s="158" t="s">
        <v>283</v>
      </c>
      <c r="B34" s="158" t="s">
        <v>301</v>
      </c>
      <c r="C34" s="144" t="s">
        <v>300</v>
      </c>
      <c r="D34" s="158" t="s">
        <v>71</v>
      </c>
      <c r="E34" s="158" t="s">
        <v>105</v>
      </c>
      <c r="F34" s="158" t="s">
        <v>106</v>
      </c>
      <c r="G34" s="158" t="s">
        <v>302</v>
      </c>
      <c r="H34" s="158" t="s">
        <v>303</v>
      </c>
      <c r="I34" s="19">
        <v>9000</v>
      </c>
      <c r="J34" s="19">
        <v>9000</v>
      </c>
      <c r="K34" s="19">
        <v>9000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customHeight="1" ht="18.75">
      <c r="A35" s="158" t="s">
        <v>283</v>
      </c>
      <c r="B35" s="158" t="s">
        <v>301</v>
      </c>
      <c r="C35" s="144" t="s">
        <v>300</v>
      </c>
      <c r="D35" s="158" t="s">
        <v>71</v>
      </c>
      <c r="E35" s="158" t="s">
        <v>105</v>
      </c>
      <c r="F35" s="158" t="s">
        <v>106</v>
      </c>
      <c r="G35" s="158" t="s">
        <v>304</v>
      </c>
      <c r="H35" s="158" t="s">
        <v>305</v>
      </c>
      <c r="I35" s="19">
        <v>17000</v>
      </c>
      <c r="J35" s="19">
        <v>17000</v>
      </c>
      <c r="K35" s="19">
        <v>17000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customHeight="1" ht="18.75">
      <c r="A36" s="158" t="s">
        <v>283</v>
      </c>
      <c r="B36" s="158" t="s">
        <v>301</v>
      </c>
      <c r="C36" s="144" t="s">
        <v>300</v>
      </c>
      <c r="D36" s="158" t="s">
        <v>71</v>
      </c>
      <c r="E36" s="158" t="s">
        <v>105</v>
      </c>
      <c r="F36" s="158" t="s">
        <v>106</v>
      </c>
      <c r="G36" s="158" t="s">
        <v>306</v>
      </c>
      <c r="H36" s="158" t="s">
        <v>307</v>
      </c>
      <c r="I36" s="19">
        <v>41000</v>
      </c>
      <c r="J36" s="19">
        <v>41000</v>
      </c>
      <c r="K36" s="19">
        <v>41000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customHeight="1" ht="18.75">
      <c r="A37" s="158" t="s">
        <v>283</v>
      </c>
      <c r="B37" s="158" t="s">
        <v>301</v>
      </c>
      <c r="C37" s="144" t="s">
        <v>300</v>
      </c>
      <c r="D37" s="158" t="s">
        <v>71</v>
      </c>
      <c r="E37" s="158" t="s">
        <v>105</v>
      </c>
      <c r="F37" s="158" t="s">
        <v>106</v>
      </c>
      <c r="G37" s="158" t="s">
        <v>294</v>
      </c>
      <c r="H37" s="158" t="s">
        <v>295</v>
      </c>
      <c r="I37" s="19">
        <v>94000</v>
      </c>
      <c r="J37" s="19">
        <v>94000</v>
      </c>
      <c r="K37" s="19">
        <v>94000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customHeight="1" ht="18.75">
      <c r="A38" s="158" t="s">
        <v>283</v>
      </c>
      <c r="B38" s="158" t="s">
        <v>301</v>
      </c>
      <c r="C38" s="144" t="s">
        <v>300</v>
      </c>
      <c r="D38" s="158" t="s">
        <v>71</v>
      </c>
      <c r="E38" s="158" t="s">
        <v>105</v>
      </c>
      <c r="F38" s="158" t="s">
        <v>106</v>
      </c>
      <c r="G38" s="158" t="s">
        <v>296</v>
      </c>
      <c r="H38" s="158" t="s">
        <v>297</v>
      </c>
      <c r="I38" s="19">
        <v>20000</v>
      </c>
      <c r="J38" s="19">
        <v>20000</v>
      </c>
      <c r="K38" s="19">
        <v>20000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customHeight="1" ht="18.75">
      <c r="A39" s="158" t="s">
        <v>283</v>
      </c>
      <c r="B39" s="158" t="s">
        <v>301</v>
      </c>
      <c r="C39" s="144" t="s">
        <v>300</v>
      </c>
      <c r="D39" s="158" t="s">
        <v>71</v>
      </c>
      <c r="E39" s="158" t="s">
        <v>105</v>
      </c>
      <c r="F39" s="158" t="s">
        <v>106</v>
      </c>
      <c r="G39" s="158" t="s">
        <v>308</v>
      </c>
      <c r="H39" s="158" t="s">
        <v>309</v>
      </c>
      <c r="I39" s="19">
        <v>10000</v>
      </c>
      <c r="J39" s="19">
        <v>10000</v>
      </c>
      <c r="K39" s="19">
        <v>10000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customHeight="1" ht="18.75">
      <c r="A40" s="158" t="s">
        <v>283</v>
      </c>
      <c r="B40" s="158" t="s">
        <v>301</v>
      </c>
      <c r="C40" s="144" t="s">
        <v>300</v>
      </c>
      <c r="D40" s="158" t="s">
        <v>71</v>
      </c>
      <c r="E40" s="158" t="s">
        <v>105</v>
      </c>
      <c r="F40" s="158" t="s">
        <v>106</v>
      </c>
      <c r="G40" s="158" t="s">
        <v>252</v>
      </c>
      <c r="H40" s="158" t="s">
        <v>253</v>
      </c>
      <c r="I40" s="19">
        <v>3000</v>
      </c>
      <c r="J40" s="19">
        <v>3000</v>
      </c>
      <c r="K40" s="19">
        <v>3000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customHeight="1" ht="18.75">
      <c r="A41" s="158" t="s">
        <v>283</v>
      </c>
      <c r="B41" s="158" t="s">
        <v>301</v>
      </c>
      <c r="C41" s="144" t="s">
        <v>300</v>
      </c>
      <c r="D41" s="158" t="s">
        <v>71</v>
      </c>
      <c r="E41" s="158" t="s">
        <v>105</v>
      </c>
      <c r="F41" s="158" t="s">
        <v>106</v>
      </c>
      <c r="G41" s="158" t="s">
        <v>245</v>
      </c>
      <c r="H41" s="158" t="s">
        <v>183</v>
      </c>
      <c r="I41" s="19">
        <v>13000</v>
      </c>
      <c r="J41" s="19">
        <v>13000</v>
      </c>
      <c r="K41" s="19">
        <v>13000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customHeight="1" ht="18.75">
      <c r="A42" s="158" t="s">
        <v>283</v>
      </c>
      <c r="B42" s="158" t="s">
        <v>301</v>
      </c>
      <c r="C42" s="144" t="s">
        <v>300</v>
      </c>
      <c r="D42" s="158" t="s">
        <v>71</v>
      </c>
      <c r="E42" s="158" t="s">
        <v>105</v>
      </c>
      <c r="F42" s="158" t="s">
        <v>106</v>
      </c>
      <c r="G42" s="158" t="s">
        <v>298</v>
      </c>
      <c r="H42" s="158" t="s">
        <v>299</v>
      </c>
      <c r="I42" s="19">
        <v>50000</v>
      </c>
      <c r="J42" s="19">
        <v>50000</v>
      </c>
      <c r="K42" s="19">
        <v>50000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customHeight="1" ht="18.75">
      <c r="A43" s="158" t="s">
        <v>283</v>
      </c>
      <c r="B43" s="158" t="s">
        <v>301</v>
      </c>
      <c r="C43" s="144" t="s">
        <v>300</v>
      </c>
      <c r="D43" s="158" t="s">
        <v>71</v>
      </c>
      <c r="E43" s="158" t="s">
        <v>105</v>
      </c>
      <c r="F43" s="158" t="s">
        <v>106</v>
      </c>
      <c r="G43" s="158" t="s">
        <v>265</v>
      </c>
      <c r="H43" s="158" t="s">
        <v>266</v>
      </c>
      <c r="I43" s="19">
        <v>50000</v>
      </c>
      <c r="J43" s="19">
        <v>50000</v>
      </c>
      <c r="K43" s="19">
        <v>50000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customHeight="1" ht="18.75">
      <c r="A44" s="158" t="s">
        <v>283</v>
      </c>
      <c r="B44" s="158" t="s">
        <v>301</v>
      </c>
      <c r="C44" s="144" t="s">
        <v>300</v>
      </c>
      <c r="D44" s="158" t="s">
        <v>71</v>
      </c>
      <c r="E44" s="158" t="s">
        <v>105</v>
      </c>
      <c r="F44" s="158" t="s">
        <v>106</v>
      </c>
      <c r="G44" s="158" t="s">
        <v>246</v>
      </c>
      <c r="H44" s="158" t="s">
        <v>247</v>
      </c>
      <c r="I44" s="19">
        <v>17000</v>
      </c>
      <c r="J44" s="19">
        <v>17000</v>
      </c>
      <c r="K44" s="19">
        <v>17000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customHeight="1" ht="18.75">
      <c r="A45" s="159"/>
      <c r="B45" s="159"/>
      <c r="C45" s="144" t="s">
        <v>310</v>
      </c>
      <c r="D45" s="159"/>
      <c r="E45" s="159"/>
      <c r="F45" s="159"/>
      <c r="G45" s="159"/>
      <c r="H45" s="159"/>
      <c r="I45" s="19">
        <v>200000</v>
      </c>
      <c r="J45" s="19"/>
      <c r="K45" s="19"/>
      <c r="L45" s="19"/>
      <c r="M45" s="19"/>
      <c r="N45" s="19"/>
      <c r="O45" s="19"/>
      <c r="P45" s="19"/>
      <c r="Q45" s="19"/>
      <c r="R45" s="19">
        <v>200000</v>
      </c>
      <c r="S45" s="19"/>
      <c r="T45" s="19"/>
      <c r="U45" s="19"/>
      <c r="V45" s="19"/>
      <c r="W45" s="19">
        <v>200000</v>
      </c>
    </row>
    <row customHeight="1" ht="18.75">
      <c r="A46" s="158" t="s">
        <v>283</v>
      </c>
      <c r="B46" s="158" t="s">
        <v>311</v>
      </c>
      <c r="C46" s="144" t="s">
        <v>310</v>
      </c>
      <c r="D46" s="158" t="s">
        <v>71</v>
      </c>
      <c r="E46" s="158" t="s">
        <v>101</v>
      </c>
      <c r="F46" s="158" t="s">
        <v>102</v>
      </c>
      <c r="G46" s="158" t="s">
        <v>312</v>
      </c>
      <c r="H46" s="158" t="s">
        <v>313</v>
      </c>
      <c r="I46" s="19">
        <v>200000</v>
      </c>
      <c r="J46" s="19"/>
      <c r="K46" s="19"/>
      <c r="L46" s="19"/>
      <c r="M46" s="19"/>
      <c r="N46" s="19"/>
      <c r="O46" s="19"/>
      <c r="P46" s="19"/>
      <c r="Q46" s="19"/>
      <c r="R46" s="19">
        <v>200000</v>
      </c>
      <c r="S46" s="19"/>
      <c r="T46" s="19"/>
      <c r="U46" s="19"/>
      <c r="V46" s="19"/>
      <c r="W46" s="19">
        <v>200000</v>
      </c>
    </row>
    <row customHeight="1" ht="18.75">
      <c r="A47" s="159"/>
      <c r="B47" s="159"/>
      <c r="C47" s="144" t="s">
        <v>314</v>
      </c>
      <c r="D47" s="159"/>
      <c r="E47" s="159"/>
      <c r="F47" s="159"/>
      <c r="G47" s="159"/>
      <c r="H47" s="159"/>
      <c r="I47" s="19">
        <v>20000</v>
      </c>
      <c r="J47" s="19">
        <v>20000</v>
      </c>
      <c r="K47" s="19">
        <v>20000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customHeight="1" ht="18.75">
      <c r="A48" s="158" t="s">
        <v>283</v>
      </c>
      <c r="B48" s="158" t="s">
        <v>315</v>
      </c>
      <c r="C48" s="144" t="s">
        <v>314</v>
      </c>
      <c r="D48" s="158" t="s">
        <v>71</v>
      </c>
      <c r="E48" s="158" t="s">
        <v>105</v>
      </c>
      <c r="F48" s="158" t="s">
        <v>106</v>
      </c>
      <c r="G48" s="158" t="s">
        <v>316</v>
      </c>
      <c r="H48" s="158" t="s">
        <v>317</v>
      </c>
      <c r="I48" s="19">
        <v>10000</v>
      </c>
      <c r="J48" s="19">
        <v>10000</v>
      </c>
      <c r="K48" s="19">
        <v>10000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</row>
    <row customHeight="1" ht="18.75">
      <c r="A49" s="158" t="s">
        <v>283</v>
      </c>
      <c r="B49" s="158" t="s">
        <v>315</v>
      </c>
      <c r="C49" s="144" t="s">
        <v>314</v>
      </c>
      <c r="D49" s="158" t="s">
        <v>71</v>
      </c>
      <c r="E49" s="158" t="s">
        <v>105</v>
      </c>
      <c r="F49" s="158" t="s">
        <v>106</v>
      </c>
      <c r="G49" s="158" t="s">
        <v>318</v>
      </c>
      <c r="H49" s="158" t="s">
        <v>319</v>
      </c>
      <c r="I49" s="19">
        <v>10000</v>
      </c>
      <c r="J49" s="19">
        <v>10000</v>
      </c>
      <c r="K49" s="19">
        <v>10000</v>
      </c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</row>
    <row customHeight="1" ht="18.75">
      <c r="A50" s="145" t="s">
        <v>129</v>
      </c>
      <c r="B50" s="160"/>
      <c r="C50" s="160"/>
      <c r="D50" s="160"/>
      <c r="E50" s="160"/>
      <c r="F50" s="160"/>
      <c r="G50" s="160"/>
      <c r="H50" s="161"/>
      <c r="I50" s="19">
        <v>2143600</v>
      </c>
      <c r="J50" s="19">
        <v>715000</v>
      </c>
      <c r="K50" s="19">
        <v>715000</v>
      </c>
      <c r="L50" s="19">
        <v>1228600</v>
      </c>
      <c r="M50" s="19"/>
      <c r="N50" s="19"/>
      <c r="O50" s="19"/>
      <c r="P50" s="19"/>
      <c r="Q50" s="19"/>
      <c r="R50" s="19">
        <v>200000</v>
      </c>
      <c r="S50" s="19"/>
      <c r="T50" s="19"/>
      <c r="U50" s="19"/>
      <c r="V50" s="19"/>
      <c r="W50" s="19">
        <v>200000</v>
      </c>
    </row>
  </sheetData>
  <mergeCells count="28">
    <mergeCell ref="A2:W2"/>
    <mergeCell ref="F4:F7"/>
    <mergeCell ref="A4:A7"/>
    <mergeCell ref="C4:C7"/>
    <mergeCell ref="A3:H3"/>
    <mergeCell ref="U5:U7"/>
    <mergeCell ref="V5:V7"/>
    <mergeCell ref="W5:W7"/>
    <mergeCell ref="D4:D7"/>
    <mergeCell ref="G4:G7"/>
    <mergeCell ref="H4:H7"/>
    <mergeCell ref="I4:I7"/>
    <mergeCell ref="L5:L7"/>
    <mergeCell ref="E4:E7"/>
    <mergeCell ref="Q4:Q7"/>
    <mergeCell ref="R4:W4"/>
    <mergeCell ref="A50:H50"/>
    <mergeCell ref="B4:B7"/>
    <mergeCell ref="J5:K6"/>
    <mergeCell ref="S5:S7"/>
    <mergeCell ref="T5:T7"/>
    <mergeCell ref="R5:R7"/>
    <mergeCell ref="M5:M7"/>
    <mergeCell ref="J4:M4"/>
    <mergeCell ref="N4:P4"/>
    <mergeCell ref="N5:N7"/>
    <mergeCell ref="O5:O7"/>
    <mergeCell ref="P5:P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7CAA3A-53F2-1F57-F42F-9F4B14C5FBB6}" mc:Ignorable="x14ac xr xr2 xr3">
  <sheetPr>
    <outlinePr summaryRight="0" summaryBelow="0"/>
    <pageSetUpPr fitToPage="1"/>
  </sheetPr>
  <dimension ref="A1:J60"/>
  <sheetViews>
    <sheetView topLeftCell="A1" showZeros="0" workbookViewId="0" tabSelected="1"/>
  </sheetViews>
  <sheetFormatPr defaultColWidth="9.140625" customHeight="1" defaultRowHeight="12"/>
  <cols>
    <col min="1" max="1" width="34.28125" customWidth="1"/>
    <col min="2" max="2" width="48.00390625" customWidth="1"/>
    <col min="3" max="5" width="18.28125" customWidth="1"/>
    <col min="6" max="6" width="12.00390625" customWidth="1"/>
    <col min="7" max="7" width="17.00390625" customWidth="1"/>
    <col min="8" max="9" width="12.00390625" customWidth="1"/>
    <col min="10" max="10" width="27.57421875" customWidth="1"/>
  </cols>
  <sheetData>
    <row customHeight="1" ht="15">
      <c r="J1" s="162" t="s">
        <v>320</v>
      </c>
    </row>
    <row customHeight="1" ht="36.75">
      <c r="A2" s="64">
        <f>"2025"&amp;"年部门项目支出绩效目标表"</f>
      </c>
      <c r="B2" s="133"/>
      <c r="C2" s="133"/>
      <c r="D2" s="133"/>
      <c r="E2" s="133"/>
      <c r="F2" s="121"/>
      <c r="G2" s="133"/>
      <c r="H2" s="121"/>
      <c r="I2" s="121"/>
      <c r="J2" s="133"/>
    </row>
    <row customHeight="1" ht="18.75">
      <c r="A3" s="88">
        <f>"单位名称："&amp;"临沧市残疾人联合会"</f>
      </c>
      <c r="B3" s="148"/>
      <c r="C3" s="148"/>
      <c r="D3" s="148"/>
      <c r="E3" s="148"/>
      <c r="F3" s="163"/>
      <c r="G3" s="148"/>
      <c r="H3" s="163"/>
    </row>
    <row customHeight="1" ht="18.75">
      <c r="A4" s="78" t="s">
        <v>321</v>
      </c>
      <c r="B4" s="78" t="s">
        <v>322</v>
      </c>
      <c r="C4" s="78" t="s">
        <v>323</v>
      </c>
      <c r="D4" s="78" t="s">
        <v>324</v>
      </c>
      <c r="E4" s="78" t="s">
        <v>325</v>
      </c>
      <c r="F4" s="164" t="s">
        <v>326</v>
      </c>
      <c r="G4" s="78" t="s">
        <v>327</v>
      </c>
      <c r="H4" s="164" t="s">
        <v>328</v>
      </c>
      <c r="I4" s="164" t="s">
        <v>329</v>
      </c>
      <c r="J4" s="78" t="s">
        <v>330</v>
      </c>
    </row>
    <row customHeight="1" ht="18.75">
      <c r="A5" s="79">
        <v>1</v>
      </c>
      <c r="B5" s="79">
        <v>2</v>
      </c>
      <c r="C5" s="79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  <c r="I5" s="79">
        <v>9</v>
      </c>
      <c r="J5" s="79">
        <v>10</v>
      </c>
    </row>
    <row customHeight="1" ht="18.75">
      <c r="A6" s="111" t="s">
        <v>71</v>
      </c>
      <c r="B6" s="165"/>
      <c r="C6" s="165"/>
      <c r="D6" s="165"/>
      <c r="E6" s="166"/>
      <c r="F6" s="95"/>
      <c r="G6" s="166"/>
      <c r="H6" s="95"/>
      <c r="I6" s="95"/>
      <c r="J6" s="166"/>
    </row>
    <row customHeight="1" ht="18.75">
      <c r="A7" s="112" t="s">
        <v>71</v>
      </c>
      <c r="B7" s="144"/>
      <c r="C7" s="144"/>
      <c r="D7" s="144"/>
      <c r="E7" s="111"/>
      <c r="F7" s="144"/>
      <c r="G7" s="111"/>
      <c r="H7" s="144"/>
      <c r="I7" s="144"/>
      <c r="J7" s="111"/>
    </row>
    <row customHeight="1" ht="18.75">
      <c r="A8" s="167" t="s">
        <v>314</v>
      </c>
      <c r="B8" s="144" t="s">
        <v>331</v>
      </c>
      <c r="C8" s="144" t="s">
        <v>332</v>
      </c>
      <c r="D8" s="144" t="s">
        <v>333</v>
      </c>
      <c r="E8" s="111" t="s">
        <v>334</v>
      </c>
      <c r="F8" s="144" t="s">
        <v>335</v>
      </c>
      <c r="G8" s="111" t="s">
        <v>336</v>
      </c>
      <c r="H8" s="144" t="s">
        <v>337</v>
      </c>
      <c r="I8" s="144" t="s">
        <v>338</v>
      </c>
      <c r="J8" s="111" t="s">
        <v>339</v>
      </c>
    </row>
    <row customHeight="1" ht="18.75">
      <c r="A9" s="167" t="s">
        <v>314</v>
      </c>
      <c r="B9" s="144" t="s">
        <v>331</v>
      </c>
      <c r="C9" s="144" t="s">
        <v>332</v>
      </c>
      <c r="D9" s="144" t="s">
        <v>333</v>
      </c>
      <c r="E9" s="111" t="s">
        <v>340</v>
      </c>
      <c r="F9" s="144" t="s">
        <v>341</v>
      </c>
      <c r="G9" s="111" t="s">
        <v>342</v>
      </c>
      <c r="H9" s="144" t="s">
        <v>343</v>
      </c>
      <c r="I9" s="144" t="s">
        <v>338</v>
      </c>
      <c r="J9" s="111" t="s">
        <v>344</v>
      </c>
    </row>
    <row customHeight="1" ht="18.75">
      <c r="A10" s="167" t="s">
        <v>314</v>
      </c>
      <c r="B10" s="144" t="s">
        <v>331</v>
      </c>
      <c r="C10" s="144" t="s">
        <v>332</v>
      </c>
      <c r="D10" s="144" t="s">
        <v>345</v>
      </c>
      <c r="E10" s="111" t="s">
        <v>346</v>
      </c>
      <c r="F10" s="144" t="s">
        <v>341</v>
      </c>
      <c r="G10" s="111" t="s">
        <v>347</v>
      </c>
      <c r="H10" s="144" t="s">
        <v>348</v>
      </c>
      <c r="I10" s="144" t="s">
        <v>338</v>
      </c>
      <c r="J10" s="111" t="s">
        <v>346</v>
      </c>
    </row>
    <row customHeight="1" ht="18.75">
      <c r="A11" s="167" t="s">
        <v>314</v>
      </c>
      <c r="B11" s="144" t="s">
        <v>331</v>
      </c>
      <c r="C11" s="144" t="s">
        <v>332</v>
      </c>
      <c r="D11" s="144" t="s">
        <v>349</v>
      </c>
      <c r="E11" s="111" t="s">
        <v>350</v>
      </c>
      <c r="F11" s="144" t="s">
        <v>341</v>
      </c>
      <c r="G11" s="111" t="s">
        <v>351</v>
      </c>
      <c r="H11" s="144" t="s">
        <v>352</v>
      </c>
      <c r="I11" s="144" t="s">
        <v>338</v>
      </c>
      <c r="J11" s="111" t="s">
        <v>353</v>
      </c>
    </row>
    <row customHeight="1" ht="18.75">
      <c r="A12" s="167" t="s">
        <v>314</v>
      </c>
      <c r="B12" s="144" t="s">
        <v>331</v>
      </c>
      <c r="C12" s="144" t="s">
        <v>354</v>
      </c>
      <c r="D12" s="144" t="s">
        <v>355</v>
      </c>
      <c r="E12" s="111" t="s">
        <v>356</v>
      </c>
      <c r="F12" s="144" t="s">
        <v>341</v>
      </c>
      <c r="G12" s="111" t="s">
        <v>357</v>
      </c>
      <c r="H12" s="144" t="s">
        <v>358</v>
      </c>
      <c r="I12" s="144" t="s">
        <v>359</v>
      </c>
      <c r="J12" s="111" t="s">
        <v>360</v>
      </c>
    </row>
    <row customHeight="1" ht="18.75">
      <c r="A13" s="167" t="s">
        <v>314</v>
      </c>
      <c r="B13" s="144" t="s">
        <v>331</v>
      </c>
      <c r="C13" s="144" t="s">
        <v>361</v>
      </c>
      <c r="D13" s="144" t="s">
        <v>362</v>
      </c>
      <c r="E13" s="111" t="s">
        <v>363</v>
      </c>
      <c r="F13" s="144" t="s">
        <v>335</v>
      </c>
      <c r="G13" s="111" t="s">
        <v>364</v>
      </c>
      <c r="H13" s="144" t="s">
        <v>365</v>
      </c>
      <c r="I13" s="144" t="s">
        <v>359</v>
      </c>
      <c r="J13" s="111" t="s">
        <v>366</v>
      </c>
    </row>
    <row customHeight="1" ht="18.75">
      <c r="A14" s="167" t="s">
        <v>292</v>
      </c>
      <c r="B14" s="144" t="s">
        <v>367</v>
      </c>
      <c r="C14" s="144" t="s">
        <v>332</v>
      </c>
      <c r="D14" s="144" t="s">
        <v>333</v>
      </c>
      <c r="E14" s="111" t="s">
        <v>368</v>
      </c>
      <c r="F14" s="144" t="s">
        <v>335</v>
      </c>
      <c r="G14" s="111" t="s">
        <v>369</v>
      </c>
      <c r="H14" s="144" t="s">
        <v>370</v>
      </c>
      <c r="I14" s="144" t="s">
        <v>338</v>
      </c>
      <c r="J14" s="111" t="s">
        <v>368</v>
      </c>
    </row>
    <row customHeight="1" ht="18.75">
      <c r="A15" s="167" t="s">
        <v>292</v>
      </c>
      <c r="B15" s="144" t="s">
        <v>367</v>
      </c>
      <c r="C15" s="144" t="s">
        <v>332</v>
      </c>
      <c r="D15" s="144" t="s">
        <v>333</v>
      </c>
      <c r="E15" s="111" t="s">
        <v>371</v>
      </c>
      <c r="F15" s="144" t="s">
        <v>335</v>
      </c>
      <c r="G15" s="111" t="s">
        <v>173</v>
      </c>
      <c r="H15" s="144" t="s">
        <v>343</v>
      </c>
      <c r="I15" s="144" t="s">
        <v>338</v>
      </c>
      <c r="J15" s="111" t="s">
        <v>371</v>
      </c>
    </row>
    <row customHeight="1" ht="18.75">
      <c r="A16" s="167" t="s">
        <v>292</v>
      </c>
      <c r="B16" s="144" t="s">
        <v>367</v>
      </c>
      <c r="C16" s="144" t="s">
        <v>332</v>
      </c>
      <c r="D16" s="144" t="s">
        <v>345</v>
      </c>
      <c r="E16" s="111" t="s">
        <v>346</v>
      </c>
      <c r="F16" s="144" t="s">
        <v>372</v>
      </c>
      <c r="G16" s="111" t="s">
        <v>373</v>
      </c>
      <c r="H16" s="144" t="s">
        <v>348</v>
      </c>
      <c r="I16" s="144" t="s">
        <v>338</v>
      </c>
      <c r="J16" s="111" t="s">
        <v>346</v>
      </c>
    </row>
    <row customHeight="1" ht="18.75">
      <c r="A17" s="167" t="s">
        <v>292</v>
      </c>
      <c r="B17" s="144" t="s">
        <v>367</v>
      </c>
      <c r="C17" s="144" t="s">
        <v>354</v>
      </c>
      <c r="D17" s="144" t="s">
        <v>355</v>
      </c>
      <c r="E17" s="111" t="s">
        <v>374</v>
      </c>
      <c r="F17" s="144" t="s">
        <v>341</v>
      </c>
      <c r="G17" s="111" t="s">
        <v>375</v>
      </c>
      <c r="H17" s="144" t="s">
        <v>358</v>
      </c>
      <c r="I17" s="144" t="s">
        <v>359</v>
      </c>
      <c r="J17" s="111" t="s">
        <v>376</v>
      </c>
    </row>
    <row customHeight="1" ht="18.75">
      <c r="A18" s="167" t="s">
        <v>292</v>
      </c>
      <c r="B18" s="144" t="s">
        <v>367</v>
      </c>
      <c r="C18" s="144" t="s">
        <v>354</v>
      </c>
      <c r="D18" s="144" t="s">
        <v>355</v>
      </c>
      <c r="E18" s="111" t="s">
        <v>377</v>
      </c>
      <c r="F18" s="144" t="s">
        <v>341</v>
      </c>
      <c r="G18" s="111" t="s">
        <v>378</v>
      </c>
      <c r="H18" s="144" t="s">
        <v>358</v>
      </c>
      <c r="I18" s="144" t="s">
        <v>359</v>
      </c>
      <c r="J18" s="111" t="s">
        <v>377</v>
      </c>
    </row>
    <row customHeight="1" ht="18.75">
      <c r="A19" s="167" t="s">
        <v>292</v>
      </c>
      <c r="B19" s="144" t="s">
        <v>367</v>
      </c>
      <c r="C19" s="144" t="s">
        <v>361</v>
      </c>
      <c r="D19" s="144" t="s">
        <v>362</v>
      </c>
      <c r="E19" s="111" t="s">
        <v>379</v>
      </c>
      <c r="F19" s="144" t="s">
        <v>335</v>
      </c>
      <c r="G19" s="111" t="s">
        <v>364</v>
      </c>
      <c r="H19" s="144" t="s">
        <v>365</v>
      </c>
      <c r="I19" s="144" t="s">
        <v>338</v>
      </c>
      <c r="J19" s="111" t="s">
        <v>379</v>
      </c>
    </row>
    <row customHeight="1" ht="18.75">
      <c r="A20" s="167" t="s">
        <v>287</v>
      </c>
      <c r="B20" s="144" t="s">
        <v>380</v>
      </c>
      <c r="C20" s="144" t="s">
        <v>332</v>
      </c>
      <c r="D20" s="144" t="s">
        <v>333</v>
      </c>
      <c r="E20" s="111" t="s">
        <v>381</v>
      </c>
      <c r="F20" s="144" t="s">
        <v>341</v>
      </c>
      <c r="G20" s="111" t="s">
        <v>342</v>
      </c>
      <c r="H20" s="144" t="s">
        <v>343</v>
      </c>
      <c r="I20" s="144" t="s">
        <v>338</v>
      </c>
      <c r="J20" s="111" t="s">
        <v>382</v>
      </c>
    </row>
    <row customHeight="1" ht="18.75">
      <c r="A21" s="167" t="s">
        <v>287</v>
      </c>
      <c r="B21" s="144" t="s">
        <v>380</v>
      </c>
      <c r="C21" s="144" t="s">
        <v>332</v>
      </c>
      <c r="D21" s="144" t="s">
        <v>333</v>
      </c>
      <c r="E21" s="111" t="s">
        <v>383</v>
      </c>
      <c r="F21" s="144" t="s">
        <v>341</v>
      </c>
      <c r="G21" s="111" t="s">
        <v>342</v>
      </c>
      <c r="H21" s="144" t="s">
        <v>343</v>
      </c>
      <c r="I21" s="144" t="s">
        <v>338</v>
      </c>
      <c r="J21" s="111" t="s">
        <v>382</v>
      </c>
    </row>
    <row customHeight="1" ht="18.75">
      <c r="A22" s="167" t="s">
        <v>287</v>
      </c>
      <c r="B22" s="144" t="s">
        <v>380</v>
      </c>
      <c r="C22" s="144" t="s">
        <v>332</v>
      </c>
      <c r="D22" s="144" t="s">
        <v>333</v>
      </c>
      <c r="E22" s="111" t="s">
        <v>384</v>
      </c>
      <c r="F22" s="144" t="s">
        <v>335</v>
      </c>
      <c r="G22" s="111" t="s">
        <v>336</v>
      </c>
      <c r="H22" s="144" t="s">
        <v>337</v>
      </c>
      <c r="I22" s="144" t="s">
        <v>338</v>
      </c>
      <c r="J22" s="111" t="s">
        <v>382</v>
      </c>
    </row>
    <row customHeight="1" ht="18.75">
      <c r="A23" s="167" t="s">
        <v>287</v>
      </c>
      <c r="B23" s="144" t="s">
        <v>380</v>
      </c>
      <c r="C23" s="144" t="s">
        <v>354</v>
      </c>
      <c r="D23" s="144" t="s">
        <v>355</v>
      </c>
      <c r="E23" s="111" t="s">
        <v>385</v>
      </c>
      <c r="F23" s="144" t="s">
        <v>341</v>
      </c>
      <c r="G23" s="111" t="s">
        <v>386</v>
      </c>
      <c r="H23" s="144" t="s">
        <v>358</v>
      </c>
      <c r="I23" s="144" t="s">
        <v>359</v>
      </c>
      <c r="J23" s="111" t="s">
        <v>387</v>
      </c>
    </row>
    <row customHeight="1" ht="18.75">
      <c r="A24" s="167" t="s">
        <v>287</v>
      </c>
      <c r="B24" s="144" t="s">
        <v>380</v>
      </c>
      <c r="C24" s="144" t="s">
        <v>361</v>
      </c>
      <c r="D24" s="144" t="s">
        <v>362</v>
      </c>
      <c r="E24" s="111" t="s">
        <v>388</v>
      </c>
      <c r="F24" s="144" t="s">
        <v>335</v>
      </c>
      <c r="G24" s="111" t="s">
        <v>364</v>
      </c>
      <c r="H24" s="144" t="s">
        <v>365</v>
      </c>
      <c r="I24" s="144" t="s">
        <v>338</v>
      </c>
      <c r="J24" s="111" t="s">
        <v>389</v>
      </c>
    </row>
    <row customHeight="1" ht="18.75">
      <c r="A25" s="167" t="s">
        <v>310</v>
      </c>
      <c r="B25" s="144" t="s">
        <v>390</v>
      </c>
      <c r="C25" s="144" t="s">
        <v>332</v>
      </c>
      <c r="D25" s="144" t="s">
        <v>333</v>
      </c>
      <c r="E25" s="111" t="s">
        <v>391</v>
      </c>
      <c r="F25" s="144" t="s">
        <v>335</v>
      </c>
      <c r="G25" s="111" t="s">
        <v>342</v>
      </c>
      <c r="H25" s="144" t="s">
        <v>392</v>
      </c>
      <c r="I25" s="144" t="s">
        <v>338</v>
      </c>
      <c r="J25" s="111" t="s">
        <v>391</v>
      </c>
    </row>
    <row customHeight="1" ht="18.75">
      <c r="A26" s="167" t="s">
        <v>310</v>
      </c>
      <c r="B26" s="144" t="s">
        <v>390</v>
      </c>
      <c r="C26" s="144" t="s">
        <v>332</v>
      </c>
      <c r="D26" s="144" t="s">
        <v>345</v>
      </c>
      <c r="E26" s="111" t="s">
        <v>346</v>
      </c>
      <c r="F26" s="144" t="s">
        <v>372</v>
      </c>
      <c r="G26" s="111" t="s">
        <v>347</v>
      </c>
      <c r="H26" s="144" t="s">
        <v>348</v>
      </c>
      <c r="I26" s="144" t="s">
        <v>338</v>
      </c>
      <c r="J26" s="111" t="s">
        <v>346</v>
      </c>
    </row>
    <row customHeight="1" ht="18.75">
      <c r="A27" s="167" t="s">
        <v>310</v>
      </c>
      <c r="B27" s="144" t="s">
        <v>390</v>
      </c>
      <c r="C27" s="144" t="s">
        <v>354</v>
      </c>
      <c r="D27" s="144" t="s">
        <v>355</v>
      </c>
      <c r="E27" s="111" t="s">
        <v>393</v>
      </c>
      <c r="F27" s="144" t="s">
        <v>341</v>
      </c>
      <c r="G27" s="111" t="s">
        <v>394</v>
      </c>
      <c r="H27" s="144" t="s">
        <v>358</v>
      </c>
      <c r="I27" s="144" t="s">
        <v>359</v>
      </c>
      <c r="J27" s="111" t="s">
        <v>395</v>
      </c>
    </row>
    <row customHeight="1" ht="18.75">
      <c r="A28" s="167" t="s">
        <v>310</v>
      </c>
      <c r="B28" s="144" t="s">
        <v>390</v>
      </c>
      <c r="C28" s="144" t="s">
        <v>354</v>
      </c>
      <c r="D28" s="144" t="s">
        <v>355</v>
      </c>
      <c r="E28" s="111" t="s">
        <v>396</v>
      </c>
      <c r="F28" s="144" t="s">
        <v>335</v>
      </c>
      <c r="G28" s="111" t="s">
        <v>397</v>
      </c>
      <c r="H28" s="144" t="s">
        <v>365</v>
      </c>
      <c r="I28" s="144" t="s">
        <v>338</v>
      </c>
      <c r="J28" s="111" t="s">
        <v>396</v>
      </c>
    </row>
    <row customHeight="1" ht="18.75">
      <c r="A29" s="167" t="s">
        <v>310</v>
      </c>
      <c r="B29" s="144" t="s">
        <v>390</v>
      </c>
      <c r="C29" s="144" t="s">
        <v>361</v>
      </c>
      <c r="D29" s="144" t="s">
        <v>362</v>
      </c>
      <c r="E29" s="111" t="s">
        <v>398</v>
      </c>
      <c r="F29" s="144" t="s">
        <v>335</v>
      </c>
      <c r="G29" s="111" t="s">
        <v>364</v>
      </c>
      <c r="H29" s="144" t="s">
        <v>365</v>
      </c>
      <c r="I29" s="144" t="s">
        <v>338</v>
      </c>
      <c r="J29" s="111" t="s">
        <v>398</v>
      </c>
    </row>
    <row customHeight="1" ht="18.75">
      <c r="A30" s="167" t="s">
        <v>289</v>
      </c>
      <c r="B30" s="144" t="s">
        <v>399</v>
      </c>
      <c r="C30" s="144" t="s">
        <v>332</v>
      </c>
      <c r="D30" s="144" t="s">
        <v>333</v>
      </c>
      <c r="E30" s="111" t="s">
        <v>400</v>
      </c>
      <c r="F30" s="144" t="s">
        <v>335</v>
      </c>
      <c r="G30" s="111" t="s">
        <v>401</v>
      </c>
      <c r="H30" s="144" t="s">
        <v>370</v>
      </c>
      <c r="I30" s="144" t="s">
        <v>338</v>
      </c>
      <c r="J30" s="111" t="s">
        <v>400</v>
      </c>
    </row>
    <row customHeight="1" ht="18.75">
      <c r="A31" s="167" t="s">
        <v>289</v>
      </c>
      <c r="B31" s="144" t="s">
        <v>399</v>
      </c>
      <c r="C31" s="144" t="s">
        <v>332</v>
      </c>
      <c r="D31" s="144" t="s">
        <v>333</v>
      </c>
      <c r="E31" s="111" t="s">
        <v>402</v>
      </c>
      <c r="F31" s="144" t="s">
        <v>335</v>
      </c>
      <c r="G31" s="111" t="s">
        <v>403</v>
      </c>
      <c r="H31" s="144" t="s">
        <v>370</v>
      </c>
      <c r="I31" s="144" t="s">
        <v>338</v>
      </c>
      <c r="J31" s="111" t="s">
        <v>402</v>
      </c>
    </row>
    <row customHeight="1" ht="18.75">
      <c r="A32" s="167" t="s">
        <v>289</v>
      </c>
      <c r="B32" s="144" t="s">
        <v>399</v>
      </c>
      <c r="C32" s="144" t="s">
        <v>332</v>
      </c>
      <c r="D32" s="144" t="s">
        <v>345</v>
      </c>
      <c r="E32" s="111" t="s">
        <v>404</v>
      </c>
      <c r="F32" s="144" t="s">
        <v>372</v>
      </c>
      <c r="G32" s="111" t="s">
        <v>373</v>
      </c>
      <c r="H32" s="144" t="s">
        <v>348</v>
      </c>
      <c r="I32" s="144" t="s">
        <v>338</v>
      </c>
      <c r="J32" s="111" t="s">
        <v>405</v>
      </c>
    </row>
    <row customHeight="1" ht="18.75">
      <c r="A33" s="167" t="s">
        <v>289</v>
      </c>
      <c r="B33" s="144" t="s">
        <v>399</v>
      </c>
      <c r="C33" s="144" t="s">
        <v>332</v>
      </c>
      <c r="D33" s="144" t="s">
        <v>333</v>
      </c>
      <c r="E33" s="111" t="s">
        <v>350</v>
      </c>
      <c r="F33" s="144" t="s">
        <v>372</v>
      </c>
      <c r="G33" s="111" t="s">
        <v>406</v>
      </c>
      <c r="H33" s="144" t="s">
        <v>352</v>
      </c>
      <c r="I33" s="144" t="s">
        <v>338</v>
      </c>
      <c r="J33" s="111" t="s">
        <v>407</v>
      </c>
    </row>
    <row customHeight="1" ht="18.75">
      <c r="A34" s="167" t="s">
        <v>289</v>
      </c>
      <c r="B34" s="144" t="s">
        <v>399</v>
      </c>
      <c r="C34" s="144" t="s">
        <v>354</v>
      </c>
      <c r="D34" s="144" t="s">
        <v>355</v>
      </c>
      <c r="E34" s="111" t="s">
        <v>408</v>
      </c>
      <c r="F34" s="144" t="s">
        <v>341</v>
      </c>
      <c r="G34" s="111" t="s">
        <v>378</v>
      </c>
      <c r="H34" s="144" t="s">
        <v>358</v>
      </c>
      <c r="I34" s="144" t="s">
        <v>359</v>
      </c>
      <c r="J34" s="111" t="s">
        <v>409</v>
      </c>
    </row>
    <row customHeight="1" ht="18.75">
      <c r="A35" s="167" t="s">
        <v>289</v>
      </c>
      <c r="B35" s="144" t="s">
        <v>399</v>
      </c>
      <c r="C35" s="144" t="s">
        <v>361</v>
      </c>
      <c r="D35" s="144" t="s">
        <v>362</v>
      </c>
      <c r="E35" s="111" t="s">
        <v>379</v>
      </c>
      <c r="F35" s="144" t="s">
        <v>335</v>
      </c>
      <c r="G35" s="111" t="s">
        <v>364</v>
      </c>
      <c r="H35" s="144" t="s">
        <v>365</v>
      </c>
      <c r="I35" s="144" t="s">
        <v>359</v>
      </c>
      <c r="J35" s="111" t="s">
        <v>379</v>
      </c>
    </row>
    <row customHeight="1" ht="18.75">
      <c r="A36" s="167" t="s">
        <v>300</v>
      </c>
      <c r="B36" s="144" t="s">
        <v>410</v>
      </c>
      <c r="C36" s="144" t="s">
        <v>332</v>
      </c>
      <c r="D36" s="144" t="s">
        <v>333</v>
      </c>
      <c r="E36" s="111" t="s">
        <v>411</v>
      </c>
      <c r="F36" s="144" t="s">
        <v>335</v>
      </c>
      <c r="G36" s="111" t="s">
        <v>342</v>
      </c>
      <c r="H36" s="144" t="s">
        <v>370</v>
      </c>
      <c r="I36" s="144" t="s">
        <v>338</v>
      </c>
      <c r="J36" s="111" t="s">
        <v>412</v>
      </c>
    </row>
    <row customHeight="1" ht="18.75">
      <c r="A37" s="167" t="s">
        <v>300</v>
      </c>
      <c r="B37" s="144" t="s">
        <v>410</v>
      </c>
      <c r="C37" s="144" t="s">
        <v>332</v>
      </c>
      <c r="D37" s="144" t="s">
        <v>333</v>
      </c>
      <c r="E37" s="111" t="s">
        <v>413</v>
      </c>
      <c r="F37" s="144" t="s">
        <v>335</v>
      </c>
      <c r="G37" s="111" t="s">
        <v>342</v>
      </c>
      <c r="H37" s="144" t="s">
        <v>343</v>
      </c>
      <c r="I37" s="144" t="s">
        <v>338</v>
      </c>
      <c r="J37" s="111" t="s">
        <v>414</v>
      </c>
    </row>
    <row customHeight="1" ht="18.75">
      <c r="A38" s="167" t="s">
        <v>300</v>
      </c>
      <c r="B38" s="144" t="s">
        <v>410</v>
      </c>
      <c r="C38" s="144" t="s">
        <v>332</v>
      </c>
      <c r="D38" s="144" t="s">
        <v>333</v>
      </c>
      <c r="E38" s="111" t="s">
        <v>415</v>
      </c>
      <c r="F38" s="144" t="s">
        <v>335</v>
      </c>
      <c r="G38" s="111" t="s">
        <v>172</v>
      </c>
      <c r="H38" s="144" t="s">
        <v>343</v>
      </c>
      <c r="I38" s="144" t="s">
        <v>338</v>
      </c>
      <c r="J38" s="111" t="s">
        <v>416</v>
      </c>
    </row>
    <row customHeight="1" ht="18.75">
      <c r="A39" s="167" t="s">
        <v>300</v>
      </c>
      <c r="B39" s="144" t="s">
        <v>410</v>
      </c>
      <c r="C39" s="144" t="s">
        <v>332</v>
      </c>
      <c r="D39" s="144" t="s">
        <v>345</v>
      </c>
      <c r="E39" s="111" t="s">
        <v>417</v>
      </c>
      <c r="F39" s="144" t="s">
        <v>335</v>
      </c>
      <c r="G39" s="111" t="s">
        <v>418</v>
      </c>
      <c r="H39" s="144" t="s">
        <v>365</v>
      </c>
      <c r="I39" s="144" t="s">
        <v>359</v>
      </c>
      <c r="J39" s="111" t="s">
        <v>419</v>
      </c>
    </row>
    <row customHeight="1" ht="18.75">
      <c r="A40" s="167" t="s">
        <v>300</v>
      </c>
      <c r="B40" s="144" t="s">
        <v>410</v>
      </c>
      <c r="C40" s="144" t="s">
        <v>354</v>
      </c>
      <c r="D40" s="144" t="s">
        <v>355</v>
      </c>
      <c r="E40" s="111" t="s">
        <v>420</v>
      </c>
      <c r="F40" s="144" t="s">
        <v>341</v>
      </c>
      <c r="G40" s="111" t="s">
        <v>375</v>
      </c>
      <c r="H40" s="144" t="s">
        <v>358</v>
      </c>
      <c r="I40" s="144" t="s">
        <v>359</v>
      </c>
      <c r="J40" s="111" t="s">
        <v>421</v>
      </c>
    </row>
    <row customHeight="1" ht="18.75">
      <c r="A41" s="167" t="s">
        <v>300</v>
      </c>
      <c r="B41" s="144" t="s">
        <v>410</v>
      </c>
      <c r="C41" s="144" t="s">
        <v>361</v>
      </c>
      <c r="D41" s="144" t="s">
        <v>362</v>
      </c>
      <c r="E41" s="111" t="s">
        <v>422</v>
      </c>
      <c r="F41" s="144" t="s">
        <v>335</v>
      </c>
      <c r="G41" s="111" t="s">
        <v>364</v>
      </c>
      <c r="H41" s="144" t="s">
        <v>365</v>
      </c>
      <c r="I41" s="144" t="s">
        <v>338</v>
      </c>
      <c r="J41" s="111" t="s">
        <v>423</v>
      </c>
    </row>
    <row customHeight="1" ht="18.75">
      <c r="A42" s="167" t="s">
        <v>282</v>
      </c>
      <c r="B42" s="144" t="s">
        <v>424</v>
      </c>
      <c r="C42" s="144" t="s">
        <v>332</v>
      </c>
      <c r="D42" s="144" t="s">
        <v>333</v>
      </c>
      <c r="E42" s="111" t="s">
        <v>425</v>
      </c>
      <c r="F42" s="144" t="s">
        <v>335</v>
      </c>
      <c r="G42" s="111" t="s">
        <v>173</v>
      </c>
      <c r="H42" s="144" t="s">
        <v>343</v>
      </c>
      <c r="I42" s="144" t="s">
        <v>338</v>
      </c>
      <c r="J42" s="111" t="s">
        <v>425</v>
      </c>
    </row>
    <row customHeight="1" ht="18.75">
      <c r="A43" s="167" t="s">
        <v>282</v>
      </c>
      <c r="B43" s="144" t="s">
        <v>424</v>
      </c>
      <c r="C43" s="144" t="s">
        <v>332</v>
      </c>
      <c r="D43" s="144" t="s">
        <v>333</v>
      </c>
      <c r="E43" s="111" t="s">
        <v>426</v>
      </c>
      <c r="F43" s="144" t="s">
        <v>335</v>
      </c>
      <c r="G43" s="111" t="s">
        <v>427</v>
      </c>
      <c r="H43" s="144" t="s">
        <v>370</v>
      </c>
      <c r="I43" s="144" t="s">
        <v>338</v>
      </c>
      <c r="J43" s="111" t="s">
        <v>428</v>
      </c>
    </row>
    <row customHeight="1" ht="18.75">
      <c r="A44" s="167" t="s">
        <v>282</v>
      </c>
      <c r="B44" s="144" t="s">
        <v>424</v>
      </c>
      <c r="C44" s="144" t="s">
        <v>332</v>
      </c>
      <c r="D44" s="144" t="s">
        <v>333</v>
      </c>
      <c r="E44" s="111" t="s">
        <v>429</v>
      </c>
      <c r="F44" s="144" t="s">
        <v>335</v>
      </c>
      <c r="G44" s="111" t="s">
        <v>173</v>
      </c>
      <c r="H44" s="144" t="s">
        <v>392</v>
      </c>
      <c r="I44" s="144" t="s">
        <v>338</v>
      </c>
      <c r="J44" s="111" t="s">
        <v>429</v>
      </c>
    </row>
    <row customHeight="1" ht="18.75">
      <c r="A45" s="167" t="s">
        <v>282</v>
      </c>
      <c r="B45" s="144" t="s">
        <v>424</v>
      </c>
      <c r="C45" s="144" t="s">
        <v>332</v>
      </c>
      <c r="D45" s="144" t="s">
        <v>333</v>
      </c>
      <c r="E45" s="111" t="s">
        <v>430</v>
      </c>
      <c r="F45" s="144" t="s">
        <v>335</v>
      </c>
      <c r="G45" s="111" t="s">
        <v>342</v>
      </c>
      <c r="H45" s="144" t="s">
        <v>343</v>
      </c>
      <c r="I45" s="144" t="s">
        <v>338</v>
      </c>
      <c r="J45" s="111" t="s">
        <v>430</v>
      </c>
    </row>
    <row customHeight="1" ht="18.75">
      <c r="A46" s="167" t="s">
        <v>282</v>
      </c>
      <c r="B46" s="144" t="s">
        <v>424</v>
      </c>
      <c r="C46" s="144" t="s">
        <v>332</v>
      </c>
      <c r="D46" s="144" t="s">
        <v>333</v>
      </c>
      <c r="E46" s="111" t="s">
        <v>431</v>
      </c>
      <c r="F46" s="144" t="s">
        <v>341</v>
      </c>
      <c r="G46" s="111" t="s">
        <v>342</v>
      </c>
      <c r="H46" s="144" t="s">
        <v>392</v>
      </c>
      <c r="I46" s="144" t="s">
        <v>338</v>
      </c>
      <c r="J46" s="111" t="s">
        <v>431</v>
      </c>
    </row>
    <row customHeight="1" ht="18.75">
      <c r="A47" s="167" t="s">
        <v>282</v>
      </c>
      <c r="B47" s="144" t="s">
        <v>424</v>
      </c>
      <c r="C47" s="144" t="s">
        <v>332</v>
      </c>
      <c r="D47" s="144" t="s">
        <v>333</v>
      </c>
      <c r="E47" s="111" t="s">
        <v>432</v>
      </c>
      <c r="F47" s="144" t="s">
        <v>335</v>
      </c>
      <c r="G47" s="111" t="s">
        <v>397</v>
      </c>
      <c r="H47" s="144" t="s">
        <v>370</v>
      </c>
      <c r="I47" s="144" t="s">
        <v>338</v>
      </c>
      <c r="J47" s="111" t="s">
        <v>432</v>
      </c>
    </row>
    <row customHeight="1" ht="18.75">
      <c r="A48" s="167" t="s">
        <v>282</v>
      </c>
      <c r="B48" s="144" t="s">
        <v>424</v>
      </c>
      <c r="C48" s="144" t="s">
        <v>332</v>
      </c>
      <c r="D48" s="144" t="s">
        <v>333</v>
      </c>
      <c r="E48" s="111" t="s">
        <v>433</v>
      </c>
      <c r="F48" s="144" t="s">
        <v>335</v>
      </c>
      <c r="G48" s="111" t="s">
        <v>434</v>
      </c>
      <c r="H48" s="144" t="s">
        <v>370</v>
      </c>
      <c r="I48" s="144" t="s">
        <v>338</v>
      </c>
      <c r="J48" s="111" t="s">
        <v>433</v>
      </c>
    </row>
    <row customHeight="1" ht="18.75">
      <c r="A49" s="167" t="s">
        <v>282</v>
      </c>
      <c r="B49" s="144" t="s">
        <v>424</v>
      </c>
      <c r="C49" s="144" t="s">
        <v>332</v>
      </c>
      <c r="D49" s="144" t="s">
        <v>333</v>
      </c>
      <c r="E49" s="111" t="s">
        <v>435</v>
      </c>
      <c r="F49" s="144" t="s">
        <v>335</v>
      </c>
      <c r="G49" s="111" t="s">
        <v>436</v>
      </c>
      <c r="H49" s="144" t="s">
        <v>370</v>
      </c>
      <c r="I49" s="144" t="s">
        <v>338</v>
      </c>
      <c r="J49" s="111" t="s">
        <v>435</v>
      </c>
    </row>
    <row customHeight="1" ht="18.75">
      <c r="A50" s="167" t="s">
        <v>282</v>
      </c>
      <c r="B50" s="144" t="s">
        <v>424</v>
      </c>
      <c r="C50" s="144" t="s">
        <v>332</v>
      </c>
      <c r="D50" s="144" t="s">
        <v>333</v>
      </c>
      <c r="E50" s="111" t="s">
        <v>437</v>
      </c>
      <c r="F50" s="144" t="s">
        <v>335</v>
      </c>
      <c r="G50" s="111" t="s">
        <v>438</v>
      </c>
      <c r="H50" s="144" t="s">
        <v>370</v>
      </c>
      <c r="I50" s="144" t="s">
        <v>338</v>
      </c>
      <c r="J50" s="111" t="s">
        <v>437</v>
      </c>
    </row>
    <row customHeight="1" ht="18.75">
      <c r="A51" s="167" t="s">
        <v>282</v>
      </c>
      <c r="B51" s="144" t="s">
        <v>424</v>
      </c>
      <c r="C51" s="144" t="s">
        <v>332</v>
      </c>
      <c r="D51" s="144" t="s">
        <v>345</v>
      </c>
      <c r="E51" s="111" t="s">
        <v>439</v>
      </c>
      <c r="F51" s="144" t="s">
        <v>372</v>
      </c>
      <c r="G51" s="111" t="s">
        <v>440</v>
      </c>
      <c r="H51" s="144" t="s">
        <v>348</v>
      </c>
      <c r="I51" s="144" t="s">
        <v>338</v>
      </c>
      <c r="J51" s="111" t="s">
        <v>439</v>
      </c>
    </row>
    <row customHeight="1" ht="18.75">
      <c r="A52" s="167" t="s">
        <v>282</v>
      </c>
      <c r="B52" s="144" t="s">
        <v>424</v>
      </c>
      <c r="C52" s="144" t="s">
        <v>354</v>
      </c>
      <c r="D52" s="144" t="s">
        <v>355</v>
      </c>
      <c r="E52" s="111" t="s">
        <v>441</v>
      </c>
      <c r="F52" s="144" t="s">
        <v>341</v>
      </c>
      <c r="G52" s="111" t="s">
        <v>378</v>
      </c>
      <c r="H52" s="144" t="s">
        <v>358</v>
      </c>
      <c r="I52" s="144" t="s">
        <v>359</v>
      </c>
      <c r="J52" s="111" t="s">
        <v>441</v>
      </c>
    </row>
    <row customHeight="1" ht="18.75">
      <c r="A53" s="167" t="s">
        <v>282</v>
      </c>
      <c r="B53" s="144" t="s">
        <v>424</v>
      </c>
      <c r="C53" s="144" t="s">
        <v>354</v>
      </c>
      <c r="D53" s="144" t="s">
        <v>355</v>
      </c>
      <c r="E53" s="111" t="s">
        <v>442</v>
      </c>
      <c r="F53" s="144" t="s">
        <v>341</v>
      </c>
      <c r="G53" s="111" t="s">
        <v>443</v>
      </c>
      <c r="H53" s="144" t="s">
        <v>358</v>
      </c>
      <c r="I53" s="144" t="s">
        <v>338</v>
      </c>
      <c r="J53" s="111" t="s">
        <v>442</v>
      </c>
    </row>
    <row customHeight="1" ht="18.75">
      <c r="A54" s="167" t="s">
        <v>282</v>
      </c>
      <c r="B54" s="144" t="s">
        <v>424</v>
      </c>
      <c r="C54" s="144" t="s">
        <v>354</v>
      </c>
      <c r="D54" s="144" t="s">
        <v>355</v>
      </c>
      <c r="E54" s="111" t="s">
        <v>444</v>
      </c>
      <c r="F54" s="144" t="s">
        <v>341</v>
      </c>
      <c r="G54" s="111" t="s">
        <v>443</v>
      </c>
      <c r="H54" s="144" t="s">
        <v>358</v>
      </c>
      <c r="I54" s="144" t="s">
        <v>359</v>
      </c>
      <c r="J54" s="111" t="s">
        <v>445</v>
      </c>
    </row>
    <row customHeight="1" ht="18.75">
      <c r="A55" s="167" t="s">
        <v>282</v>
      </c>
      <c r="B55" s="144" t="s">
        <v>424</v>
      </c>
      <c r="C55" s="144" t="s">
        <v>354</v>
      </c>
      <c r="D55" s="144" t="s">
        <v>355</v>
      </c>
      <c r="E55" s="111" t="s">
        <v>408</v>
      </c>
      <c r="F55" s="144" t="s">
        <v>341</v>
      </c>
      <c r="G55" s="111" t="s">
        <v>378</v>
      </c>
      <c r="H55" s="144" t="s">
        <v>358</v>
      </c>
      <c r="I55" s="144" t="s">
        <v>359</v>
      </c>
      <c r="J55" s="111" t="s">
        <v>408</v>
      </c>
    </row>
    <row customHeight="1" ht="18.75">
      <c r="A56" s="167" t="s">
        <v>282</v>
      </c>
      <c r="B56" s="144" t="s">
        <v>424</v>
      </c>
      <c r="C56" s="144" t="s">
        <v>354</v>
      </c>
      <c r="D56" s="144" t="s">
        <v>355</v>
      </c>
      <c r="E56" s="111" t="s">
        <v>446</v>
      </c>
      <c r="F56" s="144" t="s">
        <v>341</v>
      </c>
      <c r="G56" s="111" t="s">
        <v>394</v>
      </c>
      <c r="H56" s="144" t="s">
        <v>358</v>
      </c>
      <c r="I56" s="144" t="s">
        <v>359</v>
      </c>
      <c r="J56" s="111" t="s">
        <v>446</v>
      </c>
    </row>
    <row customHeight="1" ht="18.75">
      <c r="A57" s="167" t="s">
        <v>282</v>
      </c>
      <c r="B57" s="144" t="s">
        <v>424</v>
      </c>
      <c r="C57" s="144" t="s">
        <v>361</v>
      </c>
      <c r="D57" s="144" t="s">
        <v>362</v>
      </c>
      <c r="E57" s="111" t="s">
        <v>447</v>
      </c>
      <c r="F57" s="144" t="s">
        <v>335</v>
      </c>
      <c r="G57" s="111" t="s">
        <v>364</v>
      </c>
      <c r="H57" s="144" t="s">
        <v>365</v>
      </c>
      <c r="I57" s="144" t="s">
        <v>338</v>
      </c>
      <c r="J57" s="111" t="s">
        <v>447</v>
      </c>
    </row>
    <row customHeight="1" ht="18.75">
      <c r="A58" s="167" t="s">
        <v>282</v>
      </c>
      <c r="B58" s="144" t="s">
        <v>424</v>
      </c>
      <c r="C58" s="144" t="s">
        <v>361</v>
      </c>
      <c r="D58" s="144" t="s">
        <v>362</v>
      </c>
      <c r="E58" s="111" t="s">
        <v>398</v>
      </c>
      <c r="F58" s="144" t="s">
        <v>335</v>
      </c>
      <c r="G58" s="111" t="s">
        <v>364</v>
      </c>
      <c r="H58" s="144" t="s">
        <v>365</v>
      </c>
      <c r="I58" s="144" t="s">
        <v>338</v>
      </c>
      <c r="J58" s="111" t="s">
        <v>398</v>
      </c>
    </row>
    <row customHeight="1" ht="18.75">
      <c r="A59" s="167" t="s">
        <v>282</v>
      </c>
      <c r="B59" s="144" t="s">
        <v>424</v>
      </c>
      <c r="C59" s="144" t="s">
        <v>361</v>
      </c>
      <c r="D59" s="144" t="s">
        <v>362</v>
      </c>
      <c r="E59" s="111" t="s">
        <v>448</v>
      </c>
      <c r="F59" s="144" t="s">
        <v>335</v>
      </c>
      <c r="G59" s="111" t="s">
        <v>364</v>
      </c>
      <c r="H59" s="144" t="s">
        <v>365</v>
      </c>
      <c r="I59" s="144" t="s">
        <v>338</v>
      </c>
      <c r="J59" s="111" t="s">
        <v>448</v>
      </c>
    </row>
    <row customHeight="1" ht="18.75">
      <c r="A60" s="167" t="s">
        <v>282</v>
      </c>
      <c r="B60" s="144" t="s">
        <v>424</v>
      </c>
      <c r="C60" s="144" t="s">
        <v>361</v>
      </c>
      <c r="D60" s="144" t="s">
        <v>362</v>
      </c>
      <c r="E60" s="111" t="s">
        <v>379</v>
      </c>
      <c r="F60" s="144" t="s">
        <v>335</v>
      </c>
      <c r="G60" s="111" t="s">
        <v>364</v>
      </c>
      <c r="H60" s="144" t="s">
        <v>365</v>
      </c>
      <c r="I60" s="144" t="s">
        <v>338</v>
      </c>
      <c r="J60" s="111" t="s">
        <v>449</v>
      </c>
    </row>
  </sheetData>
  <mergeCells count="16">
    <mergeCell ref="A2:J2"/>
    <mergeCell ref="A3:H3"/>
    <mergeCell ref="A8:A13"/>
    <mergeCell ref="B8:B13"/>
    <mergeCell ref="A14:A19"/>
    <mergeCell ref="B14:B19"/>
    <mergeCell ref="A20:A24"/>
    <mergeCell ref="B20:B24"/>
    <mergeCell ref="A25:A29"/>
    <mergeCell ref="B25:B29"/>
    <mergeCell ref="A30:A35"/>
    <mergeCell ref="B30:B35"/>
    <mergeCell ref="A36:A41"/>
    <mergeCell ref="B36:B41"/>
    <mergeCell ref="A42:A60"/>
    <mergeCell ref="B42:B60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