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4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7">'部门项目支出预算表05-1'!$2:$7</definedName>
    <definedName name="_xlnm.Print_Titles" localSheetId="8">'部门项目支出绩效目标表05-2'!$2:$4</definedName>
    <definedName name="_xlnm._FilterDatabase" localSheetId="6" hidden="1">部门基本支出预算表04!$A$4:$W$50</definedName>
    <definedName name="_xlnm._FilterDatabase" localSheetId="7" hidden="1">'部门项目支出预算表05-1'!$A$4:$W$37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<sst xmlns="http://schemas.openxmlformats.org/spreadsheetml/2006/main" count="1171" uniqueCount="422">
  <si>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</si>
  <si>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</si>
  <si>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</si>
  <si>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</si>
  <si>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</si>
  <si>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</si>
  <si>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</si>
  <si>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</si>
  <si>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</si>
  <si>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</si>
  <si>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</si>
  <si>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</si>
  <si>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</si>
  <si>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</si>
  <si>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</si>
  <si>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</si>
  <si>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</si>
  <si>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</si>
  <si>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</si>
  <si>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</si>
  <si>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</si>
  <si>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</si>
  <si>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</si>
  <si>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</si>
  <si>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</si>
  <si>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</si>
  <si>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</si>
  <si>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</si>
  <si>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</si>
  <si>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</si>
  <si>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</si>
  <si>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</si>
  <si>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</si>
  <si>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</si>
  <si>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</si>
  <si>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</si>
  <si>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</si>
  <si>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</si>
  <si>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</si>
  <si>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</si>
  <si>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</si>
  <si>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</si>
  <si>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</si>
  <si>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</si>
  <si>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</si>
  <si>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</si>
  <si>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</si>
  <si>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</si>
  <si>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</si>
  <si>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</si>
  <si>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</si>
  <si>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</si>
  <si>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</si>
  <si>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</si>
  <si>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</si>
  <si>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</si>
  <si>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</si>
  <si>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</si>
  <si>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</si>
  <si>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</si>
  <si>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</si>
  <si>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</si>
  <si>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</si>
  <si>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</si>
  <si>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</si>
  <si>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</si>
  <si>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</si>
  <si>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</si>
  <si>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</si>
  <si>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305001</t>
  </si>
  <si>
    <t>中国共产党临沧市委员会网络安全和信息化委员会办公室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</si>
  <si>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</si>
  <si>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</si>
  <si>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</si>
  <si>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</si>
  <si>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</si>
  <si>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</si>
  <si>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</si>
  <si>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</si>
  <si>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</si>
  <si>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</si>
  <si>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</si>
  <si>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</si>
  <si>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</si>
  <si>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</si>
  <si>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20137</t>
  </si>
  <si>
    <t>网信事务</t>
  </si>
  <si>
    <t>2013701</t>
  </si>
  <si>
    <t>行政运行</t>
  </si>
  <si>
    <t>2013702</t>
  </si>
  <si>
    <t>一般行政管理事务</t>
  </si>
  <si>
    <t>2013704</t>
  </si>
  <si>
    <t>信息安全事务</t>
  </si>
  <si>
    <t>2013750</t>
  </si>
  <si>
    <t>事业运行</t>
  </si>
  <si>
    <t>2013799</t>
  </si>
  <si>
    <t>其他网信事务支出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</si>
  <si>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</si>
  <si>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</si>
  <si>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</si>
  <si>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</si>
  <si>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</si>
  <si>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</si>
  <si>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</si>
  <si>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</si>
  <si>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</si>
  <si>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</si>
  <si>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</si>
  <si>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</si>
  <si>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</si>
  <si>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</si>
  <si>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</si>
  <si>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</si>
  <si>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</si>
  <si>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</si>
  <si>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</si>
  <si>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</si>
  <si>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</si>
  <si>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</si>
  <si>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</si>
  <si>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</si>
  <si>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</si>
  <si>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</si>
  <si>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</si>
  <si>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</si>
  <si>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</si>
  <si>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</si>
  <si>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</si>
  <si>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</si>
  <si>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</si>
  <si>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</si>
  <si>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</si>
  <si>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</si>
  <si>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</si>
  <si>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</si>
  <si>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</si>
  <si>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</si>
  <si>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</si>
  <si>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</si>
  <si>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</si>
  <si>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</si>
  <si>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</si>
  <si>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</si>
  <si>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</si>
  <si>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</si>
  <si>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</si>
  <si>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</si>
  <si>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</si>
  <si>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</si>
  <si>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</si>
  <si>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</si>
  <si>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</si>
  <si>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</si>
  <si>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</si>
  <si>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</si>
  <si>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</si>
  <si>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</si>
  <si>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</si>
  <si>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</si>
  <si>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</si>
  <si>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</si>
  <si>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</si>
  <si>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</si>
  <si>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</si>
  <si>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</si>
  <si>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</si>
  <si>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</si>
  <si>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</si>
  <si>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</si>
  <si>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</si>
  <si>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</si>
  <si>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</si>
  <si>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</si>
  <si>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</si>
  <si>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</si>
  <si>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</si>
  <si>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</si>
  <si>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</si>
  <si>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</si>
  <si>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</si>
  <si>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</si>
  <si>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</si>
  <si>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</si>
  <si>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</si>
  <si>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</si>
  <si>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</si>
  <si>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</si>
  <si>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</si>
  <si>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</si>
  <si>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</si>
  <si>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</si>
  <si>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</si>
  <si>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</si>
  <si>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</si>
  <si>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</si>
  <si>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</si>
  <si>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</si>
  <si>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</si>
  <si>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</si>
  <si>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</si>
  <si>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</si>
  <si>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已预拨</t>
  </si>
  <si>
    <t>事业单位
经营收入</t>
  </si>
  <si>
    <t>530900210000000001840</t>
  </si>
  <si>
    <t>行政人员支出工资</t>
  </si>
  <si>
    <t>30101</t>
  </si>
  <si>
    <t>基本工资</t>
  </si>
  <si>
    <t>530900210000000001946</t>
  </si>
  <si>
    <t>事业人员支出工资</t>
  </si>
  <si>
    <t>30102</t>
  </si>
  <si>
    <t>津贴补贴</t>
  </si>
  <si>
    <t>530900231100001492975</t>
  </si>
  <si>
    <t>行政人员绩效考核奖</t>
  </si>
  <si>
    <t>30103</t>
  </si>
  <si>
    <t>奖金</t>
  </si>
  <si>
    <t>530900231100001492964</t>
  </si>
  <si>
    <t>绩效工资（2017年提高标准部分）</t>
  </si>
  <si>
    <t>30107</t>
  </si>
  <si>
    <t>绩效工资</t>
  </si>
  <si>
    <t>530900210000000001947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</si>
  <si>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</si>
  <si>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</si>
  <si>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</si>
  <si>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</si>
  <si>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</si>
  <si>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</si>
  <si>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</si>
  <si>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</si>
  <si>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</si>
  <si>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</si>
  <si>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</si>
  <si>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530900210000000001948</t>
  </si>
  <si>
    <t>30113</t>
  </si>
  <si>
    <t>530900210000000002861</t>
  </si>
  <si>
    <t>一般公用经费</t>
  </si>
  <si>
    <t>30216</t>
  </si>
  <si>
    <t>培训费</t>
  </si>
  <si>
    <t>30299</t>
  </si>
  <si>
    <t>其他商品和服务支出</t>
  </si>
  <si>
    <t>30201</t>
  </si>
  <si>
    <t>办公费</t>
  </si>
  <si>
    <t>530900210000000001955</t>
  </si>
  <si>
    <t>离退休公用经费</t>
  </si>
  <si>
    <t>530900210000000001956</t>
  </si>
  <si>
    <t>职工教育经费</t>
  </si>
  <si>
    <t>530900210000000001953</t>
  </si>
  <si>
    <t>工会经费</t>
  </si>
  <si>
    <t>30228</t>
  </si>
  <si>
    <t>530900210000000001954</t>
  </si>
  <si>
    <t>福利费</t>
  </si>
  <si>
    <t>30229</t>
  </si>
  <si>
    <t>530900210000000001950</t>
  </si>
  <si>
    <t>公务用车运行维护费</t>
  </si>
  <si>
    <t>30231</t>
  </si>
  <si>
    <t>530900210000000001951</t>
  </si>
  <si>
    <t>行政人员公务交通补贴</t>
  </si>
  <si>
    <t>30239</t>
  </si>
  <si>
    <t>其他交通费用</t>
  </si>
  <si>
    <t>530900210000000001949</t>
  </si>
  <si>
    <t>离退休费</t>
  </si>
  <si>
    <t>30302</t>
  </si>
  <si>
    <t>退休费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</si>
  <si>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</si>
  <si>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</si>
  <si>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</si>
  <si>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</si>
  <si>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</si>
  <si>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</si>
  <si>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</si>
  <si>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春节慰问基层工作经费</t>
  </si>
  <si>
    <t>事业发展类</t>
  </si>
  <si>
    <t>530900251100003641189</t>
  </si>
  <si>
    <t>网络安全工作经费</t>
  </si>
  <si>
    <t>专项业务类</t>
  </si>
  <si>
    <t>530900251100004106607</t>
  </si>
  <si>
    <t>30227</t>
  </si>
  <si>
    <t>委托业务费</t>
  </si>
  <si>
    <t>网络安全监测、网络舆情监测、网络安全应急工作经费</t>
  </si>
  <si>
    <t>530900231100001156003</t>
  </si>
  <si>
    <t>网络意识形态和网信工作经费</t>
  </si>
  <si>
    <t>530900221100000246873</t>
  </si>
  <si>
    <t>30202</t>
  </si>
  <si>
    <t>印刷费</t>
  </si>
  <si>
    <t>30205</t>
  </si>
  <si>
    <t>水费</t>
  </si>
  <si>
    <t>30207</t>
  </si>
  <si>
    <t>邮电费</t>
  </si>
  <si>
    <t>30211</t>
  </si>
  <si>
    <t>差旅费</t>
  </si>
  <si>
    <t>30213</t>
  </si>
  <si>
    <t>维修（护）费</t>
  </si>
  <si>
    <t>30215</t>
  </si>
  <si>
    <t>会议费</t>
  </si>
  <si>
    <t>30217</t>
  </si>
  <si>
    <t>30226</t>
  </si>
  <si>
    <t>劳务费</t>
  </si>
  <si>
    <t>31002</t>
  </si>
  <si>
    <t>办公设备购置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</si>
  <si>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</si>
  <si>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</si>
  <si>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</si>
  <si>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</si>
  <si>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</si>
  <si>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</si>
  <si>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</si>
  <si>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</si>
  <si>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</si>
  <si>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</si>
  <si>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</si>
  <si>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产出指标</t>
  </si>
  <si>
    <t>数量指标</t>
  </si>
  <si>
    <t>绩效目标涉密。</t>
  </si>
  <si>
    <t>质量指标</t>
  </si>
  <si>
    <t>时效指标</t>
  </si>
  <si>
    <t>成本指标</t>
  </si>
  <si>
    <t>效益指标</t>
  </si>
  <si>
    <t>可持续影响</t>
  </si>
  <si>
    <t>满意度指标</t>
  </si>
  <si>
    <t>服务对象满意度</t>
  </si>
  <si>
    <t xml:space="preserve">
1.组织召开网信委会议和网信办主任会议不少于3次，对中央、省委网信委和市委网信委的相关会议精神、工作部署进行学习和传达。
2.到全市各级党政机关开展不少于20次的网络安全和信息化相关业务知识宣传、教育、培训，提高各级领导干部懂网管网治网能力。
3.积极组织、指导相关部门做好2025年网络安全宣传周活动，增强公众网络安全意识和防范网络安全危险能力。
4.组织市、县（区）网络媒体开展好中央、省委、市委重大会议精神、重大活动网络宣传工作，开设专题专栏不少于400个，传播网上正能量，从而构建网上网下同心圆。
</t>
  </si>
  <si>
    <t>会议次数</t>
  </si>
  <si>
    <t>&gt;=</t>
  </si>
  <si>
    <t>次</t>
  </si>
  <si>
    <t>定量指标</t>
  </si>
  <si>
    <t>组织召开网信委会议和网信办主任会议，对中央、省委网信委和网信办的相关会议精神、工作部署进行学习和传达</t>
  </si>
  <si>
    <t>1.根据《党委（党组）网络意识形态工作责任制实施细则》每年组织开展不少于1次的网络意识形态工作责任制落实情况督查检查工作，从而压实各级党委（组）网络意识形态工作责任。
2.组织召开网信委会议和网信办主任会议不少于3次，对中央、省委网信委和市委网信委的相关会议精神、工作部署进行学习和传达。
3.到全市各级党政机关开展不少于20次的网络安全和信息化相关业务知识宣传、教育、培训，提高各级领导干部懂网管网治网能力。
4.积极组织、指导相关部门做好2025年网络安全宣传周活动，增强公众网络安全意识和防范网络安全危险能力。
5.组织市、县（区）网络媒体开展好中央、省委、市委重大会议精神、重大活动网络宣传工作，开设专题专栏不少于400个，传播网上正能量，从而构建网上网下同心圆。
6.是根据中央、省委、市委对网信工作的要求，到互联网企业调研不少于3次，帮助解决困难问题不少于2个，从而指导推进本地互联网企业党建工作走深走实。</t>
  </si>
  <si>
    <t>网络安全宣传活动举办次数</t>
  </si>
  <si>
    <t>1.00</t>
  </si>
  <si>
    <t>举办网络安全宣传周活动次数。</t>
  </si>
  <si>
    <t>网络安全宣传周开展时间</t>
  </si>
  <si>
    <t>&lt;=</t>
  </si>
  <si>
    <t>2025年9月30日前</t>
  </si>
  <si>
    <t>日</t>
  </si>
  <si>
    <t>2025年9月30日前完成网络安全宣传周活动。</t>
  </si>
  <si>
    <t>社会效益</t>
  </si>
  <si>
    <t xml:space="preserve">1.通过与第三方合作，加强临沧市网络YQ信息监测，对采集到的信息进行分析研判后，撰写属地YQ日报不少于200期、YQ专报不少于30期，报市委、市政府领导审阅，让市委、市政府领导及时掌握相关情况。                                
2.每年通过与第三方合作，加强涉边网络YQ信息监测，对采集到的信息进行分析研判后，撰写涉边周报不少于42期、专报不少于15期，报市委、市政府领导审阅，让市委、市政府领导及时掌握相关情况。
3.每年通过与第三方合作，实时在线检测固定表述错误、涉历史虚无主义、违法和不良信息，对发现固定表述错误、涉历史虚无主义，违法不良信息及时推送，实现实时预警，及时整改，撰写服务报告（季报2期、年报1期），进一步提高全市互联网信息内容监管服务工作质效。
</t>
  </si>
  <si>
    <t>1.用于保障16名干部职工（处级领导除外）健康体检支出，从而提高干部职工防未病能力。
2.用于保障2名公益性岗位人员工资及保险支出（人社局补助部分除外），从而减轻单位经费压力。3.用于保障网信部门其他工作业务支出。</t>
  </si>
  <si>
    <t>体检人数</t>
  </si>
  <si>
    <t>15</t>
  </si>
  <si>
    <t>人</t>
  </si>
  <si>
    <t>反映单位参加体检人员数量。</t>
  </si>
  <si>
    <t>体检人员覆盖率</t>
  </si>
  <si>
    <t>100</t>
  </si>
  <si>
    <t>%</t>
  </si>
  <si>
    <t>定性指标</t>
  </si>
  <si>
    <t xml:space="preserve">反映参加体检人员覆盖面情况。
</t>
  </si>
  <si>
    <t>体检资金支付及时率</t>
  </si>
  <si>
    <t>10</t>
  </si>
  <si>
    <t>天</t>
  </si>
  <si>
    <t>反映发放单位及时支付体检资金的情况</t>
  </si>
  <si>
    <t>经济成本指标</t>
  </si>
  <si>
    <t>1000</t>
  </si>
  <si>
    <t>元/人</t>
  </si>
  <si>
    <t>反映干部职工体检费用成本。</t>
  </si>
  <si>
    <t>体检益处知晓率</t>
  </si>
  <si>
    <t>98</t>
  </si>
  <si>
    <t>干部职工对体检益处的知晓率。</t>
  </si>
  <si>
    <t>参加体检人员满意度</t>
  </si>
  <si>
    <t>反映体检人员对体检工作的满意度。</t>
  </si>
  <si>
    <t>注：1.网络安全工作经费，网络安全监测、网络舆情监测、网络安全应急工作经费项目年度绩效目标和绩效指标等内容涉密，因此不公开。2.网络意识形态和网信工作经费（只公开非涉密部分的年度绩效目标和绩效指标）。</t>
  </si>
  <si>
    <t>预算06表</t>
  </si>
  <si>
    <t>政府性基金预算支出预算表</t>
  </si>
  <si>
    <t>单位名称：全部</t>
  </si>
  <si>
    <t>本年政府性基金预算支出</t>
  </si>
  <si>
    <t>注：2025年本部门无政府性基金预算，因此无相关数据。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</si>
  <si>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</si>
  <si>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</si>
  <si>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</si>
  <si>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</si>
  <si>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</si>
  <si>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</si>
  <si>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</si>
  <si>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</si>
  <si>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</si>
  <si>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</si>
  <si>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公务用车加油服务</t>
  </si>
  <si>
    <t>车辆加油、添加燃料服务</t>
  </si>
  <si>
    <t>批</t>
  </si>
  <si>
    <t>公务用车保险</t>
  </si>
  <si>
    <t>机动车保险服务</t>
  </si>
  <si>
    <t>公务用车维修保养服务</t>
  </si>
  <si>
    <t>车辆维修和保养服务</t>
  </si>
  <si>
    <t>复印纸采购</t>
  </si>
  <si>
    <t>复印纸</t>
  </si>
  <si>
    <t>预算08表</t>
  </si>
  <si>
    <t>政府购买服务项目</t>
  </si>
  <si>
    <t>政府购买服务目录</t>
  </si>
  <si>
    <t>政府性基金</t>
  </si>
  <si>
    <t>注：2025年本部门无政府购买服务预算，因此无相关数据。</t>
  </si>
  <si>
    <t>预算09-1表</t>
  </si>
  <si>
    <t>单位名称（项目）</t>
  </si>
  <si>
    <t>地区</t>
  </si>
  <si>
    <t>凤庆县</t>
  </si>
  <si>
    <t>云县</t>
  </si>
  <si>
    <t>临翔区</t>
  </si>
  <si>
    <t>永德县</t>
  </si>
  <si>
    <t>镇康县</t>
  </si>
  <si>
    <t>双江县</t>
  </si>
  <si>
    <t>耿马县</t>
  </si>
  <si>
    <t>沧源县</t>
  </si>
  <si>
    <t>高新区</t>
  </si>
  <si>
    <t>边境合作区</t>
  </si>
  <si>
    <t>注：2025年本部门无市对下转移支付预算，因此无相关数据。</t>
  </si>
  <si>
    <t>预算09-2表</t>
  </si>
  <si>
    <t>注：2025年本部门无市对下转移支付绩效目标，因此无相关数据。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</si>
  <si>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</si>
  <si>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</si>
  <si>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</si>
  <si>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</si>
  <si>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</si>
  <si>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</si>
  <si>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</si>
  <si>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</si>
  <si>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注：2025年本部门无新增资产配置，因此无相关数据。</t>
  </si>
  <si>
    <t>预算11表</t>
  </si>
  <si>
    <t>上级补助</t>
  </si>
  <si>
    <t>注：2025年本部门无中央和省转移支付补助项目支出，因此无相关数据。</t>
  </si>
  <si>
    <t>预算12表</t>
  </si>
  <si>
    <t>项目级次</t>
  </si>
  <si>
    <t>311 专项业务类</t>
  </si>
  <si>
    <t>本级</t>
  </si>
  <si>
    <t>313 事业发展类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</si>
</sst>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53">
    <font>
      <sz val="9"/>
      <color theme="1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.25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9"/>
      <color theme="1"/>
      <name val="Microsoft YaHei UI"/>
      <charset val="134"/>
    </font>
    <font>
      <sz val="9"/>
      <name val="Microsoft YaHei UI"/>
      <charset val="134"/>
    </font>
    <font>
      <b/>
      <sz val="23"/>
      <name val="宋体"/>
      <charset val="134"/>
    </font>
    <font>
      <sz val="11.25"/>
      <color rgb="FF000000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9"/>
      <color rgb="FF000000"/>
      <name val="宋体"/>
      <charset val="134"/>
      <scheme val="major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Microsoft YaHei UI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name val="宋体"/>
      <charset val="134"/>
    </font>
    <font>
      <sz val="10"/>
      <name val="Arial"/>
      <charset val="134"/>
    </font>
    <font>
      <sz val="28"/>
      <color rgb="FF000000"/>
      <name val="宋体"/>
      <charset val="134"/>
    </font>
    <font>
      <sz val="1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33" fillId="0" borderId="0" applyFont="0" applyFill="0" applyBorder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3" borderId="18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" borderId="21" applyNumberFormat="0" applyAlignment="0" applyProtection="0">
      <alignment vertical="center"/>
    </xf>
    <xf numFmtId="0" fontId="43" fillId="5" borderId="22" applyNumberFormat="0" applyAlignment="0" applyProtection="0">
      <alignment vertical="center"/>
    </xf>
    <xf numFmtId="0" fontId="44" fillId="5" borderId="21" applyNumberFormat="0" applyAlignment="0" applyProtection="0">
      <alignment vertical="center"/>
    </xf>
    <xf numFmtId="0" fontId="45" fillId="6" borderId="23" applyNumberFormat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31">
    <xf numFmtId="0" fontId="0" fillId="0" borderId="0" xfId="0" applyBorder="1">
      <alignment vertical="top"/>
      <protection locked="0"/>
    </xf>
    <xf numFmtId="49" fontId="1" fillId="0" borderId="0" xfId="0" applyNumberFormat="1" applyFont="1" applyAlignment="1" applyProtection="1"/>
    <xf numFmtId="0" fontId="1" fillId="0" borderId="0" xfId="0" applyFont="1" applyAlignment="1" applyProtection="1"/>
    <xf numFmtId="0" fontId="1" fillId="0" borderId="0" xfId="0" applyFont="1" applyAlignment="1">
      <alignment horizontal="right" vertical="center"/>
      <protection locked="0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/>
    <xf numFmtId="0" fontId="5" fillId="0" borderId="1" xfId="0" applyFont="1" applyBorder="1" applyAlignment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6" fillId="0" borderId="7" xfId="0" applyFont="1" applyBorder="1" applyAlignment="1">
      <alignment horizontal="center" vertical="center"/>
      <protection locked="0"/>
    </xf>
    <xf numFmtId="0" fontId="7" fillId="0" borderId="7" xfId="0" applyFont="1" applyBorder="1" applyAlignment="1">
      <alignment horizontal="left" vertical="center" wrapText="1"/>
      <protection locked="0"/>
    </xf>
    <xf numFmtId="0" fontId="7" fillId="0" borderId="7" xfId="0" applyFont="1" applyBorder="1" applyAlignment="1">
      <alignment horizontal="left" vertical="center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176" fontId="7" fillId="0" borderId="7" xfId="51" applyProtection="1">
      <alignment horizontal="right" vertical="center"/>
      <protection locked="0"/>
    </xf>
    <xf numFmtId="49" fontId="7" fillId="0" borderId="7" xfId="50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left" vertical="center" wrapText="1"/>
    </xf>
    <xf numFmtId="0" fontId="7" fillId="0" borderId="8" xfId="0" applyFont="1" applyBorder="1" applyAlignment="1">
      <alignment horizontal="center" vertical="center"/>
      <protection locked="0"/>
    </xf>
    <xf numFmtId="176" fontId="7" fillId="0" borderId="8" xfId="51" applyBorder="1" applyProtection="1">
      <alignment horizontal="right" vertical="center"/>
      <protection locked="0"/>
    </xf>
    <xf numFmtId="0" fontId="9" fillId="0" borderId="0" xfId="0" applyFont="1" applyBorder="1" applyAlignment="1">
      <alignment vertical="center"/>
      <protection locked="0"/>
    </xf>
    <xf numFmtId="0" fontId="4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10" fillId="0" borderId="0" xfId="0" applyFont="1" applyAlignment="1">
      <alignment horizontal="center" vertical="center"/>
      <protection locked="0"/>
    </xf>
    <xf numFmtId="0" fontId="4" fillId="0" borderId="7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horizontal="right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right" vertical="center" wrapText="1"/>
    </xf>
    <xf numFmtId="0" fontId="0" fillId="0" borderId="0" xfId="0" applyBorder="1" applyAlignment="1">
      <alignment vertical="center"/>
      <protection locked="0"/>
    </xf>
    <xf numFmtId="0" fontId="11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8" fillId="0" borderId="0" xfId="0" applyFont="1" applyAlignment="1" applyProtection="1">
      <alignment vertical="center"/>
    </xf>
    <xf numFmtId="0" fontId="7" fillId="0" borderId="0" xfId="0" applyFont="1">
      <alignment vertical="top"/>
      <protection locked="0"/>
    </xf>
    <xf numFmtId="0" fontId="5" fillId="0" borderId="7" xfId="0" applyFont="1" applyBorder="1" applyAlignment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 wrapText="1"/>
    </xf>
    <xf numFmtId="0" fontId="12" fillId="0" borderId="7" xfId="0" applyFont="1" applyBorder="1" applyAlignment="1">
      <alignment horizontal="center" vertical="center"/>
      <protection locked="0"/>
    </xf>
    <xf numFmtId="0" fontId="4" fillId="0" borderId="7" xfId="0" applyFont="1" applyBorder="1" applyAlignment="1">
      <alignment horizontal="left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7" xfId="0" applyFont="1" applyBorder="1" applyAlignment="1">
      <alignment horizontal="center" vertical="center"/>
      <protection locked="0"/>
    </xf>
    <xf numFmtId="0" fontId="4" fillId="0" borderId="8" xfId="0" applyFont="1" applyBorder="1" applyAlignment="1">
      <alignment horizontal="left" vertical="center" wrapText="1"/>
      <protection locked="0"/>
    </xf>
    <xf numFmtId="0" fontId="4" fillId="0" borderId="8" xfId="0" applyFont="1" applyBorder="1" applyAlignment="1">
      <alignment horizontal="center" vertical="center" wrapText="1"/>
      <protection locked="0"/>
    </xf>
    <xf numFmtId="0" fontId="1" fillId="0" borderId="0" xfId="0" applyFont="1" applyAlignment="1" applyProtection="1">
      <alignment horizontal="right" vertical="center"/>
    </xf>
    <xf numFmtId="0" fontId="13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wrapText="1"/>
    </xf>
    <xf numFmtId="0" fontId="1" fillId="0" borderId="0" xfId="0" applyFont="1" applyAlignment="1" applyProtection="1">
      <alignment horizontal="right" wrapText="1"/>
    </xf>
    <xf numFmtId="0" fontId="8" fillId="0" borderId="0" xfId="0" applyFont="1" applyAlignment="1" applyProtection="1">
      <alignment wrapText="1"/>
    </xf>
    <xf numFmtId="0" fontId="5" fillId="0" borderId="9" xfId="0" applyFont="1" applyBorder="1" applyAlignment="1" applyProtection="1">
      <alignment horizontal="center" vertical="center" wrapText="1"/>
    </xf>
    <xf numFmtId="0" fontId="14" fillId="0" borderId="7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left" vertical="center" wrapText="1"/>
    </xf>
    <xf numFmtId="0" fontId="3" fillId="0" borderId="0" xfId="0" applyFont="1" applyAlignment="1">
      <alignment horizontal="center" vertical="center"/>
      <protection locked="0"/>
    </xf>
    <xf numFmtId="0" fontId="4" fillId="0" borderId="0" xfId="0" applyFont="1" applyAlignment="1">
      <alignment horizontal="right"/>
      <protection locked="0"/>
    </xf>
    <xf numFmtId="0" fontId="5" fillId="0" borderId="3" xfId="0" applyFont="1" applyBorder="1" applyAlignment="1">
      <alignment horizontal="center" vertical="center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" fillId="0" borderId="0" xfId="0" applyFont="1" applyAlignment="1" applyProtection="1">
      <alignment wrapText="1"/>
    </xf>
    <xf numFmtId="0" fontId="1" fillId="0" borderId="0" xfId="0" applyFont="1" applyAlignment="1">
      <protection locked="0"/>
    </xf>
    <xf numFmtId="0" fontId="7" fillId="0" borderId="0" xfId="0" applyFont="1" applyAlignment="1">
      <alignment vertical="top" wrapText="1"/>
      <protection locked="0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  <protection locked="0"/>
    </xf>
    <xf numFmtId="0" fontId="15" fillId="0" borderId="0" xfId="0" applyFont="1" applyAlignment="1" applyProtection="1">
      <alignment horizontal="left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0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1" xfId="0" applyFont="1" applyBorder="1" applyAlignment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2" xfId="0" applyFont="1" applyBorder="1" applyAlignment="1">
      <alignment horizontal="center" vertical="center" wrapText="1"/>
      <protection locked="0"/>
    </xf>
    <xf numFmtId="3" fontId="12" fillId="0" borderId="6" xfId="0" applyNumberFormat="1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horizontal="left" vertical="center" wrapText="1"/>
    </xf>
    <xf numFmtId="0" fontId="4" fillId="0" borderId="12" xfId="0" applyFont="1" applyBorder="1" applyAlignment="1">
      <alignment horizontal="left" vertical="center" wrapText="1"/>
      <protection locked="0"/>
    </xf>
    <xf numFmtId="0" fontId="8" fillId="0" borderId="8" xfId="0" applyFont="1" applyBorder="1" applyAlignment="1" applyProtection="1">
      <alignment horizontal="center"/>
    </xf>
    <xf numFmtId="0" fontId="7" fillId="0" borderId="8" xfId="0" applyFont="1" applyBorder="1" applyAlignment="1">
      <alignment horizontal="center" vertical="top"/>
      <protection locked="0"/>
    </xf>
    <xf numFmtId="0" fontId="4" fillId="0" borderId="0" xfId="0" applyFont="1" applyAlignment="1">
      <alignment horizontal="right" vertical="center" wrapText="1"/>
      <protection locked="0"/>
    </xf>
    <xf numFmtId="0" fontId="4" fillId="0" borderId="0" xfId="0" applyFont="1" applyAlignment="1" applyProtection="1">
      <alignment horizontal="right" vertical="center" wrapText="1"/>
    </xf>
    <xf numFmtId="0" fontId="4" fillId="0" borderId="0" xfId="0" applyFont="1" applyAlignment="1">
      <alignment horizontal="right" wrapText="1"/>
      <protection locked="0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3" xfId="0" applyFont="1" applyBorder="1" applyAlignment="1">
      <alignment horizontal="center" vertical="center"/>
      <protection locked="0"/>
    </xf>
    <xf numFmtId="0" fontId="5" fillId="0" borderId="13" xfId="0" applyFont="1" applyBorder="1" applyAlignment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right" vertical="center"/>
    </xf>
    <xf numFmtId="0" fontId="4" fillId="0" borderId="6" xfId="0" applyFont="1" applyBorder="1" applyAlignment="1" applyProtection="1">
      <alignment horizontal="left" vertical="center" wrapText="1" indent="3"/>
    </xf>
    <xf numFmtId="0" fontId="4" fillId="0" borderId="6" xfId="0" applyFont="1" applyBorder="1" applyAlignment="1" applyProtection="1">
      <alignment horizontal="center" vertical="center" wrapText="1"/>
    </xf>
    <xf numFmtId="0" fontId="14" fillId="0" borderId="11" xfId="0" applyFont="1" applyBorder="1" applyAlignment="1">
      <alignment horizontal="center" vertical="center" wrapText="1"/>
      <protection locked="0"/>
    </xf>
    <xf numFmtId="0" fontId="14" fillId="0" borderId="13" xfId="0" applyFont="1" applyBorder="1" applyAlignment="1">
      <alignment horizontal="center" vertical="center"/>
      <protection locked="0"/>
    </xf>
    <xf numFmtId="0" fontId="14" fillId="0" borderId="13" xfId="0" applyFont="1" applyBorder="1" applyAlignment="1">
      <alignment horizontal="center" vertical="center" wrapText="1"/>
      <protection locked="0"/>
    </xf>
    <xf numFmtId="0" fontId="16" fillId="0" borderId="0" xfId="0" applyFont="1" applyAlignment="1">
      <alignment horizontal="right"/>
      <protection locked="0"/>
    </xf>
    <xf numFmtId="49" fontId="16" fillId="0" borderId="0" xfId="0" applyNumberFormat="1" applyFont="1" applyAlignment="1">
      <protection locked="0"/>
    </xf>
    <xf numFmtId="0" fontId="1" fillId="0" borderId="0" xfId="0" applyFont="1" applyAlignment="1" applyProtection="1">
      <alignment horizontal="right"/>
    </xf>
    <xf numFmtId="0" fontId="2" fillId="0" borderId="0" xfId="0" applyFont="1" applyAlignment="1">
      <alignment horizontal="center" vertical="center" wrapText="1"/>
      <protection locked="0"/>
    </xf>
    <xf numFmtId="0" fontId="17" fillId="0" borderId="0" xfId="0" applyFont="1" applyAlignment="1">
      <alignment horizontal="center" vertical="center" wrapText="1"/>
      <protection locked="0"/>
    </xf>
    <xf numFmtId="0" fontId="17" fillId="0" borderId="0" xfId="0" applyFont="1" applyAlignment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  <protection locked="0"/>
    </xf>
    <xf numFmtId="49" fontId="5" fillId="0" borderId="10" xfId="0" applyNumberFormat="1" applyFont="1" applyBorder="1" applyAlignment="1">
      <alignment horizontal="center" vertical="center" wrapText="1"/>
      <protection locked="0"/>
    </xf>
    <xf numFmtId="0" fontId="5" fillId="0" borderId="10" xfId="0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center" vertical="center"/>
      <protection locked="0"/>
    </xf>
    <xf numFmtId="49" fontId="5" fillId="0" borderId="12" xfId="0" applyNumberFormat="1" applyFont="1" applyBorder="1" applyAlignment="1">
      <alignment horizontal="center" vertical="center" wrapText="1"/>
      <protection locked="0"/>
    </xf>
    <xf numFmtId="0" fontId="5" fillId="0" borderId="12" xfId="0" applyFont="1" applyBorder="1" applyAlignment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</xf>
    <xf numFmtId="49" fontId="5" fillId="0" borderId="12" xfId="0" applyNumberFormat="1" applyFont="1" applyBorder="1" applyAlignment="1">
      <alignment horizontal="center" vertical="center"/>
      <protection locked="0"/>
    </xf>
    <xf numFmtId="0" fontId="4" fillId="0" borderId="6" xfId="0" applyFont="1" applyBorder="1" applyAlignment="1">
      <alignment horizontal="left" vertical="center" wrapText="1"/>
      <protection locked="0"/>
    </xf>
    <xf numFmtId="49" fontId="8" fillId="0" borderId="8" xfId="0" applyNumberFormat="1" applyFont="1" applyBorder="1" applyAlignment="1" applyProtection="1">
      <alignment horizontal="center"/>
    </xf>
    <xf numFmtId="3" fontId="12" fillId="0" borderId="7" xfId="0" applyNumberFormat="1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left" vertical="center" wrapText="1" indent="2"/>
    </xf>
    <xf numFmtId="0" fontId="18" fillId="0" borderId="0" xfId="0" applyFont="1" applyAlignment="1" applyProtection="1">
      <alignment horizontal="left" vertical="center" wrapText="1"/>
    </xf>
    <xf numFmtId="0" fontId="8" fillId="0" borderId="0" xfId="0" applyFont="1" applyProtection="1">
      <alignment vertical="top"/>
    </xf>
    <xf numFmtId="3" fontId="6" fillId="0" borderId="7" xfId="0" applyNumberFormat="1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4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/>
      <protection locked="0"/>
    </xf>
    <xf numFmtId="0" fontId="0" fillId="0" borderId="0" xfId="0" applyBorder="1" applyAlignment="1">
      <alignment vertical="top" wrapText="1"/>
      <protection locked="0"/>
    </xf>
    <xf numFmtId="0" fontId="8" fillId="0" borderId="0" xfId="0" applyFont="1" applyAlignment="1">
      <alignment vertical="top" wrapText="1"/>
      <protection locked="0"/>
    </xf>
    <xf numFmtId="49" fontId="1" fillId="0" borderId="0" xfId="0" applyNumberFormat="1" applyFont="1" applyAlignment="1">
      <alignment wrapText="1"/>
      <protection locked="0"/>
    </xf>
    <xf numFmtId="0" fontId="1" fillId="0" borderId="0" xfId="0" applyFont="1" applyAlignment="1">
      <alignment wrapText="1"/>
      <protection locked="0"/>
    </xf>
    <xf numFmtId="0" fontId="4" fillId="0" borderId="0" xfId="0" applyFont="1" applyAlignment="1">
      <alignment horizontal="left" vertical="center" wrapText="1"/>
      <protection locked="0"/>
    </xf>
    <xf numFmtId="0" fontId="5" fillId="0" borderId="0" xfId="0" applyFont="1" applyAlignment="1">
      <alignment horizontal="left" vertical="center" wrapText="1"/>
      <protection locked="0"/>
    </xf>
    <xf numFmtId="0" fontId="5" fillId="0" borderId="0" xfId="0" applyFont="1" applyAlignment="1">
      <alignment wrapText="1"/>
      <protection locked="0"/>
    </xf>
    <xf numFmtId="0" fontId="5" fillId="0" borderId="15" xfId="0" applyFont="1" applyBorder="1" applyAlignment="1">
      <alignment horizontal="center" vertical="center" wrapText="1"/>
      <protection locked="0"/>
    </xf>
    <xf numFmtId="3" fontId="6" fillId="0" borderId="7" xfId="0" applyNumberFormat="1" applyFont="1" applyBorder="1" applyAlignment="1">
      <alignment horizontal="center" vertical="center" wrapText="1"/>
      <protection locked="0"/>
    </xf>
    <xf numFmtId="176" fontId="7" fillId="0" borderId="7" xfId="51" applyAlignment="1" applyProtection="1">
      <alignment horizontal="right" vertical="center" wrapText="1"/>
      <protection locked="0"/>
    </xf>
    <xf numFmtId="49" fontId="7" fillId="0" borderId="7" xfId="50" applyAlignment="1" applyProtection="1">
      <alignment horizontal="left" vertical="center" wrapText="1"/>
      <protection locked="0"/>
    </xf>
    <xf numFmtId="0" fontId="5" fillId="0" borderId="16" xfId="0" applyFont="1" applyBorder="1" applyAlignment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19" fillId="0" borderId="0" xfId="0" applyFont="1" applyAlignment="1">
      <alignment horizontal="center" vertical="center" wrapText="1"/>
      <protection locked="0"/>
    </xf>
    <xf numFmtId="0" fontId="19" fillId="0" borderId="0" xfId="0" applyFont="1" applyAlignment="1">
      <alignment horizontal="right" vertical="center" wrapText="1"/>
      <protection locked="0"/>
    </xf>
    <xf numFmtId="0" fontId="5" fillId="0" borderId="17" xfId="0" applyFont="1" applyBorder="1" applyAlignment="1">
      <alignment horizontal="center" vertical="center" wrapText="1"/>
      <protection locked="0"/>
    </xf>
    <xf numFmtId="0" fontId="20" fillId="0" borderId="0" xfId="0" applyFont="1" applyAlignment="1" applyProtection="1">
      <alignment horizontal="center"/>
    </xf>
    <xf numFmtId="0" fontId="20" fillId="0" borderId="0" xfId="0" applyFont="1" applyAlignment="1" applyProtection="1">
      <alignment horizontal="center" wrapText="1"/>
    </xf>
    <xf numFmtId="0" fontId="20" fillId="0" borderId="0" xfId="0" applyFont="1" applyAlignment="1" applyProtection="1">
      <alignment wrapText="1"/>
    </xf>
    <xf numFmtId="0" fontId="21" fillId="0" borderId="0" xfId="0" applyAlignment="1" applyProtection="1">
      <alignment horizontal="right" vertical="center" wrapText="1"/>
    </xf>
    <xf numFmtId="0" fontId="2" fillId="0" borderId="0" xfId="0" applyFont="1" applyAlignment="1">
      <alignment horizontal="center" vertical="center"/>
      <protection locked="0"/>
    </xf>
    <xf numFmtId="0" fontId="22" fillId="0" borderId="6" xfId="0" applyFont="1" applyBorder="1" applyAlignment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/>
    </xf>
    <xf numFmtId="0" fontId="23" fillId="0" borderId="7" xfId="0" applyFont="1" applyBorder="1" applyAlignment="1">
      <alignment horizontal="center" vertical="center"/>
      <protection locked="0"/>
    </xf>
    <xf numFmtId="0" fontId="23" fillId="0" borderId="7" xfId="0" applyFont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/>
    </xf>
    <xf numFmtId="176" fontId="21" fillId="0" borderId="7" xfId="51" applyFont="1">
      <alignment horizontal="right" vertical="center"/>
    </xf>
    <xf numFmtId="176" fontId="21" fillId="0" borderId="7" xfId="51" applyFont="1" applyAlignment="1">
      <alignment horizontal="center" vertical="center"/>
    </xf>
    <xf numFmtId="0" fontId="7" fillId="0" borderId="0" xfId="0" applyFont="1" applyAlignment="1">
      <alignment vertical="center"/>
      <protection locked="0"/>
    </xf>
    <xf numFmtId="49" fontId="8" fillId="0" borderId="0" xfId="0" applyNumberFormat="1" applyFont="1" applyAlignment="1" applyProtection="1">
      <alignment vertical="center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  <protection locked="0"/>
    </xf>
    <xf numFmtId="49" fontId="5" fillId="0" borderId="7" xfId="0" applyNumberFormat="1" applyFont="1" applyBorder="1" applyAlignment="1" applyProtection="1">
      <alignment horizontal="center" vertical="center"/>
    </xf>
    <xf numFmtId="49" fontId="12" fillId="0" borderId="7" xfId="0" applyNumberFormat="1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/>
    </xf>
    <xf numFmtId="49" fontId="12" fillId="0" borderId="7" xfId="0" applyNumberFormat="1" applyFont="1" applyBorder="1" applyAlignment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 wrapText="1" indent="1"/>
    </xf>
    <xf numFmtId="0" fontId="24" fillId="0" borderId="0" xfId="0" applyFont="1" applyAlignment="1" applyProtection="1">
      <alignment horizontal="center" vertical="center"/>
    </xf>
    <xf numFmtId="0" fontId="25" fillId="0" borderId="0" xfId="0" applyFont="1" applyAlignment="1" applyProtection="1">
      <alignment horizontal="center" vertical="center"/>
    </xf>
    <xf numFmtId="0" fontId="4" fillId="0" borderId="7" xfId="0" applyFont="1" applyBorder="1" applyAlignment="1" applyProtection="1">
      <alignment vertical="center"/>
    </xf>
    <xf numFmtId="0" fontId="4" fillId="0" borderId="7" xfId="0" applyFont="1" applyBorder="1" applyAlignment="1">
      <alignment horizontal="left" vertical="center"/>
      <protection locked="0"/>
    </xf>
    <xf numFmtId="0" fontId="4" fillId="0" borderId="7" xfId="0" applyFont="1" applyBorder="1" applyAlignment="1">
      <alignment vertical="center"/>
      <protection locked="0"/>
    </xf>
    <xf numFmtId="0" fontId="18" fillId="0" borderId="7" xfId="0" applyFont="1" applyBorder="1" applyAlignment="1" applyProtection="1">
      <alignment horizontal="center" vertical="center"/>
    </xf>
    <xf numFmtId="0" fontId="18" fillId="0" borderId="7" xfId="0" applyFont="1" applyBorder="1" applyAlignment="1">
      <alignment horizontal="center" vertical="center"/>
      <protection locked="0"/>
    </xf>
    <xf numFmtId="0" fontId="7" fillId="0" borderId="7" xfId="0" applyFont="1" applyBorder="1">
      <alignment vertical="top"/>
      <protection locked="0"/>
    </xf>
    <xf numFmtId="0" fontId="4" fillId="0" borderId="7" xfId="0" applyFont="1" applyBorder="1" applyAlignment="1" applyProtection="1">
      <alignment horizontal="left" vertical="center"/>
    </xf>
    <xf numFmtId="176" fontId="26" fillId="0" borderId="7" xfId="51" applyFont="1" applyProtection="1">
      <alignment horizontal="right" vertical="center"/>
      <protection locked="0"/>
    </xf>
    <xf numFmtId="0" fontId="27" fillId="0" borderId="0" xfId="0" applyFont="1" applyProtection="1">
      <alignment vertical="top"/>
    </xf>
    <xf numFmtId="0" fontId="28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 wrapText="1"/>
    </xf>
    <xf numFmtId="3" fontId="5" fillId="0" borderId="7" xfId="0" applyNumberFormat="1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 indent="1"/>
    </xf>
    <xf numFmtId="0" fontId="7" fillId="0" borderId="7" xfId="0" applyFont="1" applyBorder="1" applyAlignment="1">
      <alignment horizontal="left" vertical="center" indent="2"/>
      <protection locked="0"/>
    </xf>
    <xf numFmtId="0" fontId="7" fillId="0" borderId="7" xfId="0" applyFont="1" applyBorder="1" applyAlignment="1" applyProtection="1">
      <alignment horizontal="left" vertical="center" indent="2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</xf>
    <xf numFmtId="0" fontId="29" fillId="0" borderId="0" xfId="0" applyFont="1" applyAlignment="1" applyProtection="1"/>
    <xf numFmtId="0" fontId="30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vertical="center" wrapText="1"/>
    </xf>
    <xf numFmtId="0" fontId="4" fillId="0" borderId="12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30" fillId="0" borderId="0" xfId="0" applyFont="1" applyAlignment="1">
      <alignment horizontal="center" vertical="center"/>
      <protection locked="0"/>
    </xf>
    <xf numFmtId="0" fontId="5" fillId="0" borderId="0" xfId="0" applyFont="1" applyAlignment="1">
      <alignment vertical="center"/>
      <protection locked="0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/>
      <protection locked="0"/>
    </xf>
    <xf numFmtId="0" fontId="6" fillId="2" borderId="4" xfId="0" applyFont="1" applyFill="1" applyBorder="1" applyAlignment="1">
      <alignment horizontal="center" vertical="center" wrapText="1"/>
      <protection locked="0"/>
    </xf>
    <xf numFmtId="0" fontId="31" fillId="0" borderId="0" xfId="0" applyFont="1" applyAlignment="1" applyProtection="1">
      <alignment horizontal="center" vertical="top"/>
    </xf>
    <xf numFmtId="0" fontId="32" fillId="0" borderId="0" xfId="0" applyFont="1" applyAlignment="1" applyProtection="1">
      <alignment horizontal="center" vertical="center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7" fillId="0" borderId="12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26" fillId="0" borderId="6" xfId="0" applyFont="1" applyBorder="1" applyAlignment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/>
    </xf>
    <xf numFmtId="0" fontId="18" fillId="0" borderId="6" xfId="0" applyFont="1" applyBorder="1" applyAlignment="1">
      <alignment horizontal="center" vertical="center"/>
      <protection locked="0"/>
    </xf>
    <xf numFmtId="0" fontId="4" fillId="0" borderId="7" xfId="0" applyFont="1" applyBorder="1" applyAlignment="1" applyProtection="1" quotePrefix="1">
      <alignment horizontal="left" vertical="center" indent="1"/>
    </xf>
    <xf numFmtId="0" fontId="7" fillId="0" borderId="7" xfId="0" applyFont="1" applyBorder="1" applyAlignment="1" quotePrefix="1">
      <alignment horizontal="left" vertical="center" indent="2"/>
      <protection locked="0"/>
    </xf>
    <xf numFmtId="0" fontId="7" fillId="0" borderId="7" xfId="0" applyFont="1" applyBorder="1" applyAlignment="1" applyProtection="1" quotePrefix="1">
      <alignment horizontal="left" vertical="center" indent="2"/>
    </xf>
    <xf numFmtId="0" fontId="4" fillId="0" borderId="7" xfId="0" applyFont="1" applyBorder="1" applyAlignment="1" applyProtection="1" quotePrefix="1">
      <alignment horizontal="left" vertical="center" wrapText="1" indent="2"/>
    </xf>
    <xf numFmtId="0" fontId="4" fillId="0" borderId="6" xfId="0" applyFont="1" applyBorder="1" applyAlignment="1" applyProtection="1" quotePrefix="1">
      <alignment horizontal="left" vertical="center" wrapText="1" indent="3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7"/>
  <sheetViews>
    <sheetView showZeros="0" topLeftCell="A11" workbookViewId="0">
      <selection activeCell="B72" sqref="B72"/>
    </sheetView>
  </sheetViews>
  <sheetFormatPr defaultColWidth="9.14285714285714" defaultRowHeight="12" customHeight="1" outlineLevelCol="3"/>
  <cols>
    <col min="1" max="1" width="42" customWidth="1"/>
    <col min="2" max="2" width="44.1428571428571" customWidth="1"/>
    <col min="3" max="3" width="47.4285714285714" customWidth="1"/>
    <col min="4" max="4" width="43.5714285714286" customWidth="1"/>
  </cols>
  <sheetData>
    <row r="1" ht="15" customHeight="1" spans="4:4">
      <c r="D1" s="34" t="s">
        <v>0</v>
      </c>
    </row>
    <row r="2" ht="36" customHeight="1" spans="1:4">
      <c r="A2" s="4" t="str">
        <f>"2025"&amp;"年部门财务收支预算总表"</f>
        <v>2025年部门财务收支预算总表</v>
      </c>
      <c r="B2" s="221"/>
      <c r="C2" s="221"/>
      <c r="D2" s="221"/>
    </row>
    <row r="3" ht="18.75" customHeight="1" spans="1:4">
      <c r="A3" s="36" t="str">
        <f>"单位名称："&amp;"中国共产党临沧市委员会网络安全和信息化委员会办公室"</f>
        <v>单位名称：中国共产党临沧市委员会网络安全和信息化委员会办公室</v>
      </c>
      <c r="B3" s="222"/>
      <c r="C3" s="222"/>
      <c r="D3" s="34" t="s">
        <v>1</v>
      </c>
    </row>
    <row r="4" ht="18.75" customHeight="1" spans="1:4">
      <c r="A4" s="11" t="s">
        <v>2</v>
      </c>
      <c r="B4" s="13"/>
      <c r="C4" s="11" t="s">
        <v>3</v>
      </c>
      <c r="D4" s="13"/>
    </row>
    <row r="5" ht="18.75" customHeight="1" spans="1:4">
      <c r="A5" s="26" t="s">
        <v>4</v>
      </c>
      <c r="B5" s="26" t="str">
        <f t="shared" ref="B5:D5" si="0">"2025"&amp;"年预算数"</f>
        <v>2025年预算数</v>
      </c>
      <c r="C5" s="26" t="s">
        <v>5</v>
      </c>
      <c r="D5" s="26" t="str">
        <f t="shared" si="0"/>
        <v>2025年预算数</v>
      </c>
    </row>
    <row r="6" ht="18.75" customHeight="1" spans="1:4">
      <c r="A6" s="28"/>
      <c r="B6" s="28"/>
      <c r="C6" s="28"/>
      <c r="D6" s="28"/>
    </row>
    <row r="7" ht="18.75" customHeight="1" spans="1:4">
      <c r="A7" s="186" t="s">
        <v>6</v>
      </c>
      <c r="B7" s="23">
        <v>4765663.7</v>
      </c>
      <c r="C7" s="186" t="s">
        <v>7</v>
      </c>
      <c r="D7" s="23">
        <v>3974895.91</v>
      </c>
    </row>
    <row r="8" ht="18.75" customHeight="1" spans="1:4">
      <c r="A8" s="186" t="s">
        <v>8</v>
      </c>
      <c r="B8" s="23"/>
      <c r="C8" s="186" t="s">
        <v>9</v>
      </c>
      <c r="D8" s="23"/>
    </row>
    <row r="9" ht="18.75" customHeight="1" spans="1:4">
      <c r="A9" s="186" t="s">
        <v>10</v>
      </c>
      <c r="B9" s="23"/>
      <c r="C9" s="186" t="s">
        <v>11</v>
      </c>
      <c r="D9" s="23"/>
    </row>
    <row r="10" ht="18.75" customHeight="1" spans="1:4">
      <c r="A10" s="186" t="s">
        <v>12</v>
      </c>
      <c r="B10" s="23"/>
      <c r="C10" s="186" t="s">
        <v>13</v>
      </c>
      <c r="D10" s="23"/>
    </row>
    <row r="11" ht="18.75" customHeight="1" spans="1:4">
      <c r="A11" s="21" t="s">
        <v>14</v>
      </c>
      <c r="B11" s="23">
        <v>26760.71</v>
      </c>
      <c r="C11" s="223" t="s">
        <v>15</v>
      </c>
      <c r="D11" s="23"/>
    </row>
    <row r="12" ht="18.75" customHeight="1" spans="1:4">
      <c r="A12" s="224" t="s">
        <v>16</v>
      </c>
      <c r="B12" s="23"/>
      <c r="C12" s="225" t="s">
        <v>17</v>
      </c>
      <c r="D12" s="23"/>
    </row>
    <row r="13" ht="18.75" customHeight="1" spans="1:4">
      <c r="A13" s="224" t="s">
        <v>18</v>
      </c>
      <c r="B13" s="23"/>
      <c r="C13" s="225" t="s">
        <v>19</v>
      </c>
      <c r="D13" s="23"/>
    </row>
    <row r="14" ht="18.75" customHeight="1" spans="1:4">
      <c r="A14" s="224" t="s">
        <v>20</v>
      </c>
      <c r="B14" s="23"/>
      <c r="C14" s="225" t="s">
        <v>21</v>
      </c>
      <c r="D14" s="23">
        <v>354491.75</v>
      </c>
    </row>
    <row r="15" ht="18.75" customHeight="1" spans="1:4">
      <c r="A15" s="224" t="s">
        <v>22</v>
      </c>
      <c r="B15" s="23"/>
      <c r="C15" s="225" t="s">
        <v>23</v>
      </c>
      <c r="D15" s="23">
        <v>208007.95</v>
      </c>
    </row>
    <row r="16" ht="18.75" customHeight="1" spans="1:4">
      <c r="A16" s="224" t="s">
        <v>24</v>
      </c>
      <c r="B16" s="23">
        <v>26760.71</v>
      </c>
      <c r="C16" s="224" t="s">
        <v>25</v>
      </c>
      <c r="D16" s="23"/>
    </row>
    <row r="17" ht="18.75" customHeight="1" spans="1:4">
      <c r="A17" s="224" t="s">
        <v>26</v>
      </c>
      <c r="B17" s="23"/>
      <c r="C17" s="224" t="s">
        <v>27</v>
      </c>
      <c r="D17" s="23"/>
    </row>
    <row r="18" ht="18.75" customHeight="1" spans="1:4">
      <c r="A18" s="226" t="s">
        <v>26</v>
      </c>
      <c r="B18" s="23"/>
      <c r="C18" s="225" t="s">
        <v>28</v>
      </c>
      <c r="D18" s="23"/>
    </row>
    <row r="19" ht="18.75" customHeight="1" spans="1:4">
      <c r="A19" s="226" t="s">
        <v>26</v>
      </c>
      <c r="B19" s="23"/>
      <c r="C19" s="225" t="s">
        <v>29</v>
      </c>
      <c r="D19" s="23"/>
    </row>
    <row r="20" ht="18.75" customHeight="1" spans="1:4">
      <c r="A20" s="226" t="s">
        <v>26</v>
      </c>
      <c r="B20" s="23"/>
      <c r="C20" s="225" t="s">
        <v>30</v>
      </c>
      <c r="D20" s="23"/>
    </row>
    <row r="21" ht="18.75" customHeight="1" spans="1:4">
      <c r="A21" s="226" t="s">
        <v>26</v>
      </c>
      <c r="B21" s="23"/>
      <c r="C21" s="225" t="s">
        <v>31</v>
      </c>
      <c r="D21" s="23"/>
    </row>
    <row r="22" ht="18.75" customHeight="1" spans="1:4">
      <c r="A22" s="226" t="s">
        <v>26</v>
      </c>
      <c r="B22" s="23"/>
      <c r="C22" s="225" t="s">
        <v>32</v>
      </c>
      <c r="D22" s="23"/>
    </row>
    <row r="23" ht="18.75" customHeight="1" spans="1:4">
      <c r="A23" s="226" t="s">
        <v>26</v>
      </c>
      <c r="B23" s="23"/>
      <c r="C23" s="225" t="s">
        <v>33</v>
      </c>
      <c r="D23" s="23"/>
    </row>
    <row r="24" ht="18.75" customHeight="1" spans="1:4">
      <c r="A24" s="226" t="s">
        <v>26</v>
      </c>
      <c r="B24" s="23"/>
      <c r="C24" s="225" t="s">
        <v>34</v>
      </c>
      <c r="D24" s="23"/>
    </row>
    <row r="25" ht="18.75" customHeight="1" spans="1:4">
      <c r="A25" s="226" t="s">
        <v>26</v>
      </c>
      <c r="B25" s="23"/>
      <c r="C25" s="225" t="s">
        <v>35</v>
      </c>
      <c r="D25" s="23">
        <v>254981.75</v>
      </c>
    </row>
    <row r="26" ht="18.75" customHeight="1" spans="1:4">
      <c r="A26" s="226" t="s">
        <v>26</v>
      </c>
      <c r="B26" s="23"/>
      <c r="C26" s="225" t="s">
        <v>36</v>
      </c>
      <c r="D26" s="23"/>
    </row>
    <row r="27" ht="18.75" customHeight="1" spans="1:4">
      <c r="A27" s="226" t="s">
        <v>26</v>
      </c>
      <c r="B27" s="23"/>
      <c r="C27" s="225" t="s">
        <v>37</v>
      </c>
      <c r="D27" s="23"/>
    </row>
    <row r="28" ht="18.75" customHeight="1" spans="1:4">
      <c r="A28" s="226" t="s">
        <v>26</v>
      </c>
      <c r="B28" s="23"/>
      <c r="C28" s="225" t="s">
        <v>38</v>
      </c>
      <c r="D28" s="23"/>
    </row>
    <row r="29" ht="18.75" customHeight="1" spans="1:4">
      <c r="A29" s="226" t="s">
        <v>26</v>
      </c>
      <c r="B29" s="23"/>
      <c r="C29" s="225" t="s">
        <v>39</v>
      </c>
      <c r="D29" s="23"/>
    </row>
    <row r="30" ht="18.75" customHeight="1" spans="1:4">
      <c r="A30" s="227" t="s">
        <v>26</v>
      </c>
      <c r="B30" s="23"/>
      <c r="C30" s="224" t="s">
        <v>40</v>
      </c>
      <c r="D30" s="23"/>
    </row>
    <row r="31" ht="18.75" customHeight="1" spans="1:4">
      <c r="A31" s="227" t="s">
        <v>26</v>
      </c>
      <c r="B31" s="23"/>
      <c r="C31" s="224" t="s">
        <v>41</v>
      </c>
      <c r="D31" s="23"/>
    </row>
    <row r="32" ht="18.75" customHeight="1" spans="1:4">
      <c r="A32" s="227" t="s">
        <v>26</v>
      </c>
      <c r="B32" s="23"/>
      <c r="C32" s="224" t="s">
        <v>42</v>
      </c>
      <c r="D32" s="23"/>
    </row>
    <row r="33" ht="18.75" customHeight="1" spans="1:4">
      <c r="A33" s="228" t="s">
        <v>43</v>
      </c>
      <c r="B33" s="187">
        <f>SUM(B7:B11)</f>
        <v>4792424.41</v>
      </c>
      <c r="C33" s="183" t="s">
        <v>44</v>
      </c>
      <c r="D33" s="187">
        <v>4792377.36</v>
      </c>
    </row>
    <row r="34" ht="18.75" customHeight="1" spans="1:4">
      <c r="A34" s="229" t="s">
        <v>45</v>
      </c>
      <c r="B34" s="23"/>
      <c r="C34" s="186" t="s">
        <v>46</v>
      </c>
      <c r="D34" s="23">
        <v>47.05</v>
      </c>
    </row>
    <row r="35" ht="18.75" customHeight="1" spans="1:4">
      <c r="A35" s="229" t="s">
        <v>47</v>
      </c>
      <c r="B35" s="23"/>
      <c r="C35" s="186" t="s">
        <v>47</v>
      </c>
      <c r="D35" s="23"/>
    </row>
    <row r="36" ht="18.75" customHeight="1" spans="1:4">
      <c r="A36" s="229" t="s">
        <v>48</v>
      </c>
      <c r="B36" s="23"/>
      <c r="C36" s="186" t="s">
        <v>49</v>
      </c>
      <c r="D36" s="23">
        <v>47.05</v>
      </c>
    </row>
    <row r="37" ht="18.75" customHeight="1" spans="1:4">
      <c r="A37" s="230" t="s">
        <v>50</v>
      </c>
      <c r="B37" s="187">
        <f t="shared" ref="B37:D37" si="1">B33+B34</f>
        <v>4792424.41</v>
      </c>
      <c r="C37" s="183" t="s">
        <v>51</v>
      </c>
      <c r="D37" s="187">
        <f t="shared" si="1"/>
        <v>4792424.41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57638888888889" right="0.357638888888889" top="0.60625" bottom="0.409027777777778" header="0.5" footer="0.5"/>
  <pageSetup paperSize="9" scale="80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D14" sqref="D14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27.1428571428571" customWidth="1"/>
    <col min="4" max="6" width="28.5714285714286" customWidth="1"/>
  </cols>
  <sheetData>
    <row r="1" ht="15.75" customHeight="1" spans="1:6">
      <c r="A1" s="110">
        <v>1</v>
      </c>
      <c r="B1" s="111">
        <v>0</v>
      </c>
      <c r="C1" s="110">
        <v>1</v>
      </c>
      <c r="D1" s="112"/>
      <c r="E1" s="112"/>
      <c r="F1" s="34" t="s">
        <v>360</v>
      </c>
    </row>
    <row r="2" ht="36.75" customHeight="1" spans="1:6">
      <c r="A2" s="113" t="str">
        <f>"2025"&amp;"年部门政府性基金预算支出预算表"</f>
        <v>2025年部门政府性基金预算支出预算表</v>
      </c>
      <c r="B2" s="114" t="s">
        <v>361</v>
      </c>
      <c r="C2" s="115"/>
      <c r="D2" s="116"/>
      <c r="E2" s="116"/>
      <c r="F2" s="116"/>
    </row>
    <row r="3" ht="18.75" customHeight="1" spans="1:6">
      <c r="A3" s="6" t="str">
        <f>"单位名称："&amp;"中国共产党临沧市委员会网络安全和信息化委员会办公室"</f>
        <v>单位名称：中国共产党临沧市委员会网络安全和信息化委员会办公室</v>
      </c>
      <c r="B3" s="6" t="s">
        <v>362</v>
      </c>
      <c r="C3" s="110"/>
      <c r="D3" s="112"/>
      <c r="E3" s="112"/>
      <c r="F3" s="34" t="s">
        <v>1</v>
      </c>
    </row>
    <row r="4" ht="18.75" customHeight="1" spans="1:6">
      <c r="A4" s="117" t="s">
        <v>186</v>
      </c>
      <c r="B4" s="118" t="s">
        <v>72</v>
      </c>
      <c r="C4" s="119" t="s">
        <v>73</v>
      </c>
      <c r="D4" s="12" t="s">
        <v>363</v>
      </c>
      <c r="E4" s="12"/>
      <c r="F4" s="13"/>
    </row>
    <row r="5" ht="18.75" customHeight="1" spans="1:6">
      <c r="A5" s="120"/>
      <c r="B5" s="121"/>
      <c r="C5" s="122"/>
      <c r="D5" s="123" t="s">
        <v>55</v>
      </c>
      <c r="E5" s="123" t="s">
        <v>74</v>
      </c>
      <c r="F5" s="123" t="s">
        <v>75</v>
      </c>
    </row>
    <row r="6" ht="18.75" customHeight="1" spans="1:6">
      <c r="A6" s="120">
        <v>1</v>
      </c>
      <c r="B6" s="124" t="s">
        <v>167</v>
      </c>
      <c r="C6" s="122">
        <v>3</v>
      </c>
      <c r="D6" s="123">
        <v>4</v>
      </c>
      <c r="E6" s="123">
        <v>5</v>
      </c>
      <c r="F6" s="123">
        <v>6</v>
      </c>
    </row>
    <row r="7" ht="18.75" customHeight="1" spans="1:6">
      <c r="A7" s="125"/>
      <c r="B7" s="92"/>
      <c r="C7" s="92"/>
      <c r="D7" s="23"/>
      <c r="E7" s="23"/>
      <c r="F7" s="23"/>
    </row>
    <row r="8" ht="18.75" customHeight="1" spans="1:6">
      <c r="A8" s="125"/>
      <c r="B8" s="92"/>
      <c r="C8" s="92"/>
      <c r="D8" s="23"/>
      <c r="E8" s="23"/>
      <c r="F8" s="23"/>
    </row>
    <row r="9" ht="18.75" customHeight="1" spans="1:6">
      <c r="A9" s="61" t="s">
        <v>55</v>
      </c>
      <c r="B9" s="126"/>
      <c r="C9" s="93"/>
      <c r="D9" s="31"/>
      <c r="E9" s="31"/>
      <c r="F9" s="31"/>
    </row>
    <row r="10" ht="21" customHeight="1" spans="1:6">
      <c r="A10" s="32" t="s">
        <v>364</v>
      </c>
      <c r="B10" s="32"/>
      <c r="C10" s="32"/>
      <c r="D10" s="32"/>
      <c r="E10" s="32"/>
      <c r="F10" s="32"/>
    </row>
  </sheetData>
  <mergeCells count="8">
    <mergeCell ref="A2:F2"/>
    <mergeCell ref="A3:C3"/>
    <mergeCell ref="D4:F4"/>
    <mergeCell ref="A9:C9"/>
    <mergeCell ref="A10:F10"/>
    <mergeCell ref="A4:A5"/>
    <mergeCell ref="B4:B5"/>
    <mergeCell ref="C4:C5"/>
  </mergeCells>
  <printOptions horizontalCentered="1"/>
  <pageMargins left="0.357638888888889" right="0.357638888888889" top="0.60625" bottom="0.409027777777778" header="0.5" footer="0.5"/>
  <pageSetup paperSize="9" scale="9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4"/>
  <sheetViews>
    <sheetView showZeros="0" topLeftCell="B1" workbookViewId="0">
      <selection activeCell="L9" sqref="L9"/>
    </sheetView>
  </sheetViews>
  <sheetFormatPr defaultColWidth="9.14285714285714" defaultRowHeight="14.25" customHeight="1"/>
  <cols>
    <col min="1" max="1" width="31.8571428571429" customWidth="1"/>
    <col min="2" max="2" width="19.8571428571429" customWidth="1"/>
    <col min="3" max="3" width="21.5714285714286" customWidth="1"/>
    <col min="4" max="4" width="7.71428571428571" customWidth="1"/>
    <col min="5" max="5" width="6.71428571428571" customWidth="1"/>
    <col min="6" max="6" width="9.42857142857143" customWidth="1"/>
    <col min="7" max="7" width="12.1428571428571" customWidth="1"/>
    <col min="8" max="8" width="11.4285714285714" customWidth="1"/>
    <col min="9" max="9" width="9.42857142857143" customWidth="1"/>
    <col min="10" max="10" width="10.1428571428571" customWidth="1"/>
    <col min="11" max="11" width="11.4285714285714" customWidth="1"/>
    <col min="12" max="17" width="10.1428571428571" customWidth="1"/>
  </cols>
  <sheetData>
    <row r="1" ht="15.75" customHeight="1" spans="1:17">
      <c r="A1" s="2"/>
      <c r="B1" s="2"/>
      <c r="C1" s="2"/>
      <c r="D1" s="2"/>
      <c r="E1" s="2"/>
      <c r="F1" s="2"/>
      <c r="G1" s="2"/>
      <c r="H1" s="2"/>
      <c r="I1" s="2"/>
      <c r="J1" s="2"/>
      <c r="O1" s="33"/>
      <c r="P1" s="33"/>
      <c r="Q1" s="34" t="s">
        <v>365</v>
      </c>
    </row>
    <row r="2" ht="35.25" customHeight="1" spans="1:17">
      <c r="A2" s="35" t="str">
        <f>"2025"&amp;"年部门政府采购预算表"</f>
        <v>2025年部门政府采购预算表</v>
      </c>
      <c r="B2" s="5"/>
      <c r="C2" s="5"/>
      <c r="D2" s="5"/>
      <c r="E2" s="5"/>
      <c r="F2" s="5"/>
      <c r="G2" s="5"/>
      <c r="H2" s="5"/>
      <c r="I2" s="5"/>
      <c r="J2" s="5"/>
      <c r="K2" s="72"/>
      <c r="L2" s="5"/>
      <c r="M2" s="5"/>
      <c r="N2" s="5"/>
      <c r="O2" s="72"/>
      <c r="P2" s="72"/>
      <c r="Q2" s="5"/>
    </row>
    <row r="3" ht="18.75" customHeight="1" spans="1:17">
      <c r="A3" s="36" t="str">
        <f>"单位名称："&amp;"中国共产党临沧市委员会网络安全和信息化委员会办公室"</f>
        <v>单位名称：中国共产党临沧市委员会网络安全和信息化委员会办公室</v>
      </c>
      <c r="B3" s="8"/>
      <c r="C3" s="8"/>
      <c r="D3" s="8"/>
      <c r="E3" s="8"/>
      <c r="F3" s="8"/>
      <c r="G3" s="8"/>
      <c r="H3" s="8"/>
      <c r="I3" s="8"/>
      <c r="J3" s="8"/>
      <c r="O3" s="73"/>
      <c r="P3" s="73"/>
      <c r="Q3" s="34" t="s">
        <v>173</v>
      </c>
    </row>
    <row r="4" ht="19.5" customHeight="1" spans="1:17">
      <c r="A4" s="10" t="s">
        <v>366</v>
      </c>
      <c r="B4" s="82" t="s">
        <v>367</v>
      </c>
      <c r="C4" s="82" t="s">
        <v>368</v>
      </c>
      <c r="D4" s="82" t="s">
        <v>369</v>
      </c>
      <c r="E4" s="82" t="s">
        <v>370</v>
      </c>
      <c r="F4" s="82" t="s">
        <v>371</v>
      </c>
      <c r="G4" s="40" t="s">
        <v>193</v>
      </c>
      <c r="H4" s="40"/>
      <c r="I4" s="40"/>
      <c r="J4" s="40"/>
      <c r="K4" s="84"/>
      <c r="L4" s="40"/>
      <c r="M4" s="40"/>
      <c r="N4" s="40"/>
      <c r="O4" s="74"/>
      <c r="P4" s="84"/>
      <c r="Q4" s="41"/>
    </row>
    <row r="5" ht="19.5" customHeight="1" spans="1:17">
      <c r="A5" s="15"/>
      <c r="B5" s="85"/>
      <c r="C5" s="85"/>
      <c r="D5" s="85"/>
      <c r="E5" s="85"/>
      <c r="F5" s="85"/>
      <c r="G5" s="85" t="s">
        <v>55</v>
      </c>
      <c r="H5" s="85" t="s">
        <v>58</v>
      </c>
      <c r="I5" s="85" t="s">
        <v>372</v>
      </c>
      <c r="J5" s="85" t="s">
        <v>373</v>
      </c>
      <c r="K5" s="107" t="s">
        <v>374</v>
      </c>
      <c r="L5" s="98" t="s">
        <v>77</v>
      </c>
      <c r="M5" s="98"/>
      <c r="N5" s="98"/>
      <c r="O5" s="108"/>
      <c r="P5" s="109"/>
      <c r="Q5" s="87"/>
    </row>
    <row r="6" ht="51" customHeight="1" spans="1:17">
      <c r="A6" s="17"/>
      <c r="B6" s="87"/>
      <c r="C6" s="87"/>
      <c r="D6" s="87"/>
      <c r="E6" s="87"/>
      <c r="F6" s="87"/>
      <c r="G6" s="87"/>
      <c r="H6" s="87" t="s">
        <v>57</v>
      </c>
      <c r="I6" s="87"/>
      <c r="J6" s="87"/>
      <c r="K6" s="88"/>
      <c r="L6" s="87" t="s">
        <v>57</v>
      </c>
      <c r="M6" s="87" t="s">
        <v>64</v>
      </c>
      <c r="N6" s="87" t="s">
        <v>202</v>
      </c>
      <c r="O6" s="101" t="s">
        <v>66</v>
      </c>
      <c r="P6" s="88" t="s">
        <v>67</v>
      </c>
      <c r="Q6" s="87" t="s">
        <v>68</v>
      </c>
    </row>
    <row r="7" ht="19.5" customHeight="1" spans="1:17">
      <c r="A7" s="102">
        <v>1</v>
      </c>
      <c r="B7" s="103">
        <v>2</v>
      </c>
      <c r="C7" s="103">
        <v>3</v>
      </c>
      <c r="D7" s="102">
        <v>4</v>
      </c>
      <c r="E7" s="103">
        <v>5</v>
      </c>
      <c r="F7" s="103">
        <v>6</v>
      </c>
      <c r="G7" s="102">
        <v>7</v>
      </c>
      <c r="H7" s="103">
        <v>8</v>
      </c>
      <c r="I7" s="103">
        <v>9</v>
      </c>
      <c r="J7" s="102">
        <v>10</v>
      </c>
      <c r="K7" s="103">
        <v>11</v>
      </c>
      <c r="L7" s="103">
        <v>12</v>
      </c>
      <c r="M7" s="102">
        <v>13</v>
      </c>
      <c r="N7" s="103">
        <v>14</v>
      </c>
      <c r="O7" s="103">
        <v>15</v>
      </c>
      <c r="P7" s="102">
        <v>16</v>
      </c>
      <c r="Q7" s="103">
        <v>17</v>
      </c>
    </row>
    <row r="8" ht="33" customHeight="1" spans="1:17">
      <c r="A8" s="90" t="s">
        <v>70</v>
      </c>
      <c r="B8" s="91"/>
      <c r="C8" s="91"/>
      <c r="D8" s="91"/>
      <c r="E8" s="104"/>
      <c r="F8" s="23"/>
      <c r="G8" s="23">
        <v>51000</v>
      </c>
      <c r="H8" s="23">
        <v>51000</v>
      </c>
      <c r="I8" s="23"/>
      <c r="J8" s="23"/>
      <c r="K8" s="23"/>
      <c r="L8" s="23"/>
      <c r="M8" s="23"/>
      <c r="N8" s="23"/>
      <c r="O8" s="23"/>
      <c r="P8" s="23"/>
      <c r="Q8" s="23"/>
    </row>
    <row r="9" ht="30" customHeight="1" spans="1:17">
      <c r="A9" s="235" t="s">
        <v>252</v>
      </c>
      <c r="B9" s="91" t="s">
        <v>375</v>
      </c>
      <c r="C9" s="91" t="s">
        <v>376</v>
      </c>
      <c r="D9" s="91" t="s">
        <v>377</v>
      </c>
      <c r="E9" s="104">
        <v>1</v>
      </c>
      <c r="F9" s="23"/>
      <c r="G9" s="23">
        <v>9000</v>
      </c>
      <c r="H9" s="23">
        <v>9000</v>
      </c>
      <c r="I9" s="23"/>
      <c r="J9" s="23"/>
      <c r="K9" s="23"/>
      <c r="L9" s="23"/>
      <c r="M9" s="23"/>
      <c r="N9" s="23"/>
      <c r="O9" s="23"/>
      <c r="P9" s="23"/>
      <c r="Q9" s="23"/>
    </row>
    <row r="10" ht="30" customHeight="1" spans="1:17">
      <c r="A10" s="235" t="s">
        <v>252</v>
      </c>
      <c r="B10" s="91" t="s">
        <v>378</v>
      </c>
      <c r="C10" s="91" t="s">
        <v>379</v>
      </c>
      <c r="D10" s="91" t="s">
        <v>322</v>
      </c>
      <c r="E10" s="104">
        <v>1</v>
      </c>
      <c r="F10" s="23"/>
      <c r="G10" s="23">
        <v>6000</v>
      </c>
      <c r="H10" s="23">
        <v>6000</v>
      </c>
      <c r="I10" s="23"/>
      <c r="J10" s="23"/>
      <c r="K10" s="23"/>
      <c r="L10" s="23"/>
      <c r="M10" s="23"/>
      <c r="N10" s="23"/>
      <c r="O10" s="23"/>
      <c r="P10" s="23"/>
      <c r="Q10" s="23"/>
    </row>
    <row r="11" ht="30" customHeight="1" spans="1:17">
      <c r="A11" s="235" t="s">
        <v>279</v>
      </c>
      <c r="B11" s="91" t="s">
        <v>375</v>
      </c>
      <c r="C11" s="91" t="s">
        <v>376</v>
      </c>
      <c r="D11" s="91" t="s">
        <v>377</v>
      </c>
      <c r="E11" s="104">
        <v>1</v>
      </c>
      <c r="F11" s="23"/>
      <c r="G11" s="23">
        <v>11000</v>
      </c>
      <c r="H11" s="23">
        <v>11000</v>
      </c>
      <c r="I11" s="23"/>
      <c r="J11" s="23"/>
      <c r="K11" s="23"/>
      <c r="L11" s="23"/>
      <c r="M11" s="23"/>
      <c r="N11" s="23"/>
      <c r="O11" s="23"/>
      <c r="P11" s="23"/>
      <c r="Q11" s="23"/>
    </row>
    <row r="12" ht="30" customHeight="1" spans="1:17">
      <c r="A12" s="235" t="s">
        <v>279</v>
      </c>
      <c r="B12" s="91" t="s">
        <v>380</v>
      </c>
      <c r="C12" s="91" t="s">
        <v>381</v>
      </c>
      <c r="D12" s="91" t="s">
        <v>377</v>
      </c>
      <c r="E12" s="104">
        <v>1</v>
      </c>
      <c r="F12" s="23"/>
      <c r="G12" s="23">
        <v>5000</v>
      </c>
      <c r="H12" s="23">
        <v>5000</v>
      </c>
      <c r="I12" s="23"/>
      <c r="J12" s="23"/>
      <c r="K12" s="23"/>
      <c r="L12" s="23"/>
      <c r="M12" s="23"/>
      <c r="N12" s="23"/>
      <c r="O12" s="23"/>
      <c r="P12" s="23"/>
      <c r="Q12" s="23"/>
    </row>
    <row r="13" ht="30" customHeight="1" spans="1:17">
      <c r="A13" s="235" t="s">
        <v>279</v>
      </c>
      <c r="B13" s="91" t="s">
        <v>382</v>
      </c>
      <c r="C13" s="91" t="s">
        <v>383</v>
      </c>
      <c r="D13" s="91" t="s">
        <v>377</v>
      </c>
      <c r="E13" s="104">
        <v>1</v>
      </c>
      <c r="F13" s="23"/>
      <c r="G13" s="23">
        <v>20000</v>
      </c>
      <c r="H13" s="23">
        <v>20000</v>
      </c>
      <c r="I13" s="23"/>
      <c r="J13" s="23"/>
      <c r="K13" s="23"/>
      <c r="L13" s="23"/>
      <c r="M13" s="23"/>
      <c r="N13" s="23"/>
      <c r="O13" s="23"/>
      <c r="P13" s="23"/>
      <c r="Q13" s="23"/>
    </row>
    <row r="14" ht="30" customHeight="1" spans="1:17">
      <c r="A14" s="106" t="s">
        <v>55</v>
      </c>
      <c r="B14" s="25"/>
      <c r="C14" s="25"/>
      <c r="D14" s="25"/>
      <c r="E14" s="25"/>
      <c r="F14" s="23"/>
      <c r="G14" s="23">
        <v>51000</v>
      </c>
      <c r="H14" s="23">
        <v>51000</v>
      </c>
      <c r="I14" s="23"/>
      <c r="J14" s="23"/>
      <c r="K14" s="23"/>
      <c r="L14" s="23"/>
      <c r="M14" s="23"/>
      <c r="N14" s="23"/>
      <c r="O14" s="23"/>
      <c r="P14" s="23"/>
      <c r="Q14" s="23"/>
    </row>
  </sheetData>
  <mergeCells count="16">
    <mergeCell ref="A2:Q2"/>
    <mergeCell ref="A3:F3"/>
    <mergeCell ref="G4:Q4"/>
    <mergeCell ref="L5:Q5"/>
    <mergeCell ref="A14:E14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357638888888889" right="0.357638888888889" top="0.60625" bottom="0.409027777777778" header="0.5" footer="0.5"/>
  <pageSetup paperSize="9" scale="7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1"/>
  <sheetViews>
    <sheetView showZeros="0" workbookViewId="0">
      <selection activeCell="I15" sqref="I15"/>
    </sheetView>
  </sheetViews>
  <sheetFormatPr defaultColWidth="9.14285714285714" defaultRowHeight="14.25" customHeight="1"/>
  <cols>
    <col min="1" max="1" width="11.8571428571429" customWidth="1"/>
    <col min="2" max="3" width="11.7142857142857" customWidth="1"/>
    <col min="4" max="7" width="8.85714285714286" customWidth="1"/>
    <col min="8" max="8" width="9.71428571428571" customWidth="1"/>
    <col min="9" max="10" width="8.85714285714286" customWidth="1"/>
    <col min="11" max="11" width="10.8571428571429" customWidth="1"/>
    <col min="12" max="12" width="8.85714285714286" customWidth="1"/>
    <col min="13" max="13" width="10.4285714285714" customWidth="1"/>
    <col min="14" max="14" width="14.7142857142857" customWidth="1"/>
  </cols>
  <sheetData>
    <row r="1" ht="13.5" customHeight="1" spans="1:14">
      <c r="A1" s="76"/>
      <c r="B1" s="76"/>
      <c r="C1" s="77"/>
      <c r="D1" s="76"/>
      <c r="E1" s="76"/>
      <c r="F1" s="76"/>
      <c r="G1" s="76"/>
      <c r="H1" s="78"/>
      <c r="I1" s="67"/>
      <c r="J1" s="67"/>
      <c r="K1" s="67"/>
      <c r="L1" s="33"/>
      <c r="M1" s="95"/>
      <c r="N1" s="96" t="s">
        <v>384</v>
      </c>
    </row>
    <row r="2" ht="34.5" customHeight="1" spans="1:14">
      <c r="A2" s="35" t="str">
        <f>"2025"&amp;"年部门政府购买服务预算表"</f>
        <v>2025年部门政府购买服务预算表</v>
      </c>
      <c r="B2" s="79"/>
      <c r="C2" s="72"/>
      <c r="D2" s="79"/>
      <c r="E2" s="79"/>
      <c r="F2" s="79"/>
      <c r="G2" s="79"/>
      <c r="H2" s="80"/>
      <c r="I2" s="79"/>
      <c r="J2" s="79"/>
      <c r="K2" s="79"/>
      <c r="L2" s="72"/>
      <c r="M2" s="80"/>
      <c r="N2" s="79"/>
    </row>
    <row r="3" ht="34" customHeight="1" spans="1:14">
      <c r="A3" s="81" t="str">
        <f>"单位名称："&amp;"中国共产党临沧市委员会网络安全和信息化委员会办公室"</f>
        <v>单位名称：中国共产党临沧市委员会网络安全和信息化委员会办公室</v>
      </c>
      <c r="B3" s="81"/>
      <c r="C3" s="81"/>
      <c r="D3" s="81"/>
      <c r="E3" s="81"/>
      <c r="F3" s="81"/>
      <c r="G3" s="65"/>
      <c r="H3" s="78"/>
      <c r="I3" s="67"/>
      <c r="J3" s="67"/>
      <c r="K3" s="67"/>
      <c r="L3" s="73"/>
      <c r="M3" s="97"/>
      <c r="N3" s="96" t="s">
        <v>173</v>
      </c>
    </row>
    <row r="4" ht="18.75" customHeight="1" spans="1:14">
      <c r="A4" s="10" t="s">
        <v>366</v>
      </c>
      <c r="B4" s="82" t="s">
        <v>385</v>
      </c>
      <c r="C4" s="83" t="s">
        <v>386</v>
      </c>
      <c r="D4" s="40" t="s">
        <v>193</v>
      </c>
      <c r="E4" s="40"/>
      <c r="F4" s="40"/>
      <c r="G4" s="40"/>
      <c r="H4" s="84"/>
      <c r="I4" s="40"/>
      <c r="J4" s="40"/>
      <c r="K4" s="40"/>
      <c r="L4" s="74"/>
      <c r="M4" s="84"/>
      <c r="N4" s="41"/>
    </row>
    <row r="5" ht="17.25" customHeight="1" spans="1:14">
      <c r="A5" s="15"/>
      <c r="B5" s="85"/>
      <c r="C5" s="86"/>
      <c r="D5" s="85" t="s">
        <v>55</v>
      </c>
      <c r="E5" s="85" t="s">
        <v>58</v>
      </c>
      <c r="F5" s="85" t="s">
        <v>387</v>
      </c>
      <c r="G5" s="85" t="s">
        <v>373</v>
      </c>
      <c r="H5" s="86" t="s">
        <v>374</v>
      </c>
      <c r="I5" s="98" t="s">
        <v>77</v>
      </c>
      <c r="J5" s="98"/>
      <c r="K5" s="98"/>
      <c r="L5" s="99"/>
      <c r="M5" s="100"/>
      <c r="N5" s="87"/>
    </row>
    <row r="6" ht="54" customHeight="1" spans="1:14">
      <c r="A6" s="17"/>
      <c r="B6" s="87"/>
      <c r="C6" s="88"/>
      <c r="D6" s="87"/>
      <c r="E6" s="87"/>
      <c r="F6" s="87"/>
      <c r="G6" s="87"/>
      <c r="H6" s="88"/>
      <c r="I6" s="87" t="s">
        <v>57</v>
      </c>
      <c r="J6" s="87" t="s">
        <v>64</v>
      </c>
      <c r="K6" s="87" t="s">
        <v>202</v>
      </c>
      <c r="L6" s="101" t="s">
        <v>66</v>
      </c>
      <c r="M6" s="88" t="s">
        <v>67</v>
      </c>
      <c r="N6" s="87" t="s">
        <v>68</v>
      </c>
    </row>
    <row r="7" ht="19.5" customHeight="1" spans="1:14">
      <c r="A7" s="89">
        <v>1</v>
      </c>
      <c r="B7" s="89">
        <v>2</v>
      </c>
      <c r="C7" s="89">
        <v>3</v>
      </c>
      <c r="D7" s="89">
        <v>4</v>
      </c>
      <c r="E7" s="89">
        <v>5</v>
      </c>
      <c r="F7" s="89">
        <v>6</v>
      </c>
      <c r="G7" s="89">
        <v>7</v>
      </c>
      <c r="H7" s="89">
        <v>8</v>
      </c>
      <c r="I7" s="89">
        <v>9</v>
      </c>
      <c r="J7" s="89">
        <v>10</v>
      </c>
      <c r="K7" s="89">
        <v>11</v>
      </c>
      <c r="L7" s="89">
        <v>12</v>
      </c>
      <c r="M7" s="89">
        <v>13</v>
      </c>
      <c r="N7" s="89">
        <v>14</v>
      </c>
    </row>
    <row r="8" ht="21" customHeight="1" spans="1:14">
      <c r="A8" s="90"/>
      <c r="B8" s="91"/>
      <c r="C8" s="9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21" customHeight="1" spans="1:14">
      <c r="A9" s="90"/>
      <c r="B9" s="91"/>
      <c r="C9" s="92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21" customHeight="1" spans="1:14">
      <c r="A10" s="46" t="s">
        <v>55</v>
      </c>
      <c r="B10" s="93"/>
      <c r="C10" s="94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ht="24" customHeight="1" spans="1:14">
      <c r="A11" s="32" t="s">
        <v>388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</row>
  </sheetData>
  <mergeCells count="14">
    <mergeCell ref="A2:N2"/>
    <mergeCell ref="A3:F3"/>
    <mergeCell ref="D4:N4"/>
    <mergeCell ref="I5:N5"/>
    <mergeCell ref="A10:C10"/>
    <mergeCell ref="A11:N11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0.357638888888889" right="0.357638888888889" top="0.60625" bottom="0.409027777777778" header="0.5" footer="0.5"/>
  <pageSetup paperSize="9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9"/>
  <sheetViews>
    <sheetView showZeros="0" workbookViewId="0">
      <selection activeCell="J15" sqref="J15"/>
    </sheetView>
  </sheetViews>
  <sheetFormatPr defaultColWidth="9.14285714285714" defaultRowHeight="14.25" customHeight="1"/>
  <cols>
    <col min="1" max="1" width="20" customWidth="1"/>
    <col min="2" max="2" width="10.8571428571429" customWidth="1"/>
    <col min="3" max="3" width="9.28571428571429" customWidth="1"/>
    <col min="4" max="4" width="7.85714285714286" customWidth="1"/>
    <col min="5" max="13" width="10.5714285714286" customWidth="1"/>
    <col min="14" max="14" width="20.847619047619" customWidth="1"/>
  </cols>
  <sheetData>
    <row r="1" ht="13.5" customHeight="1" spans="1:14">
      <c r="A1" s="2"/>
      <c r="B1" s="2"/>
      <c r="C1" s="2"/>
      <c r="D1" s="62"/>
      <c r="L1" s="33"/>
      <c r="M1" s="33"/>
      <c r="N1" s="33" t="s">
        <v>389</v>
      </c>
    </row>
    <row r="2" ht="27.75" customHeight="1" spans="1:14">
      <c r="A2" s="63" t="str">
        <f>"2025"&amp;"年市对下转移支付预算表"</f>
        <v>2025年市对下转移支付预算表</v>
      </c>
      <c r="B2" s="5"/>
      <c r="C2" s="5"/>
      <c r="D2" s="5"/>
      <c r="E2" s="5"/>
      <c r="F2" s="5"/>
      <c r="G2" s="5"/>
      <c r="H2" s="5"/>
      <c r="I2" s="5"/>
      <c r="J2" s="5"/>
      <c r="K2" s="5"/>
      <c r="L2" s="72"/>
      <c r="M2" s="72"/>
      <c r="N2" s="5"/>
    </row>
    <row r="3" ht="18.75" customHeight="1" spans="1:14">
      <c r="A3" s="64" t="str">
        <f>"单位名称："&amp;"中国共产党临沧市委员会网络安全和信息化委员会办公室"</f>
        <v>单位名称：中国共产党临沧市委员会网络安全和信息化委员会办公室</v>
      </c>
      <c r="B3" s="65"/>
      <c r="C3" s="65"/>
      <c r="D3" s="66"/>
      <c r="E3" s="67"/>
      <c r="F3" s="67"/>
      <c r="G3" s="67"/>
      <c r="H3" s="67"/>
      <c r="I3" s="67"/>
      <c r="L3" s="73"/>
      <c r="M3" s="73"/>
      <c r="N3" s="33" t="s">
        <v>173</v>
      </c>
    </row>
    <row r="4" ht="18.75" customHeight="1" spans="1:14">
      <c r="A4" s="26" t="s">
        <v>390</v>
      </c>
      <c r="B4" s="11" t="s">
        <v>193</v>
      </c>
      <c r="C4" s="12"/>
      <c r="D4" s="12"/>
      <c r="E4" s="11" t="s">
        <v>391</v>
      </c>
      <c r="F4" s="12"/>
      <c r="G4" s="12"/>
      <c r="H4" s="12"/>
      <c r="I4" s="12"/>
      <c r="J4" s="12"/>
      <c r="K4" s="12"/>
      <c r="L4" s="74"/>
      <c r="M4" s="74"/>
      <c r="N4" s="13"/>
    </row>
    <row r="5" ht="55" customHeight="1" spans="1:14">
      <c r="A5" s="28"/>
      <c r="B5" s="27" t="s">
        <v>55</v>
      </c>
      <c r="C5" s="10" t="s">
        <v>58</v>
      </c>
      <c r="D5" s="68" t="s">
        <v>387</v>
      </c>
      <c r="E5" s="69" t="s">
        <v>392</v>
      </c>
      <c r="F5" s="69" t="s">
        <v>393</v>
      </c>
      <c r="G5" s="69" t="s">
        <v>394</v>
      </c>
      <c r="H5" s="69" t="s">
        <v>395</v>
      </c>
      <c r="I5" s="69" t="s">
        <v>396</v>
      </c>
      <c r="J5" s="69" t="s">
        <v>397</v>
      </c>
      <c r="K5" s="69" t="s">
        <v>398</v>
      </c>
      <c r="L5" s="75" t="s">
        <v>399</v>
      </c>
      <c r="M5" s="75" t="s">
        <v>400</v>
      </c>
      <c r="N5" s="75" t="s">
        <v>401</v>
      </c>
    </row>
    <row r="6" ht="18.75" customHeight="1" spans="1:14">
      <c r="A6" s="18">
        <v>1</v>
      </c>
      <c r="B6" s="18">
        <v>2</v>
      </c>
      <c r="C6" s="18">
        <v>3</v>
      </c>
      <c r="D6" s="70">
        <v>4</v>
      </c>
      <c r="E6" s="18">
        <v>5</v>
      </c>
      <c r="F6" s="18">
        <v>6</v>
      </c>
      <c r="G6" s="18">
        <v>7</v>
      </c>
      <c r="H6" s="70">
        <v>8</v>
      </c>
      <c r="I6" s="18">
        <v>9</v>
      </c>
      <c r="J6" s="18">
        <v>10</v>
      </c>
      <c r="K6" s="18">
        <v>11</v>
      </c>
      <c r="L6" s="19">
        <v>12</v>
      </c>
      <c r="M6" s="19">
        <v>13</v>
      </c>
      <c r="N6" s="19">
        <v>14</v>
      </c>
    </row>
    <row r="7" ht="18.75" customHeight="1" spans="1:14">
      <c r="A7" s="29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ht="25" customHeight="1" spans="1:14">
      <c r="A8" s="7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</row>
    <row r="9" s="49" customFormat="1" ht="26" customHeight="1" spans="1:14">
      <c r="A9" s="32" t="s">
        <v>402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</sheetData>
  <mergeCells count="6">
    <mergeCell ref="A2:N2"/>
    <mergeCell ref="A3:I3"/>
    <mergeCell ref="B4:D4"/>
    <mergeCell ref="E4:N4"/>
    <mergeCell ref="A9:N9"/>
    <mergeCell ref="A4:A5"/>
  </mergeCells>
  <printOptions horizontalCentered="1"/>
  <pageMargins left="0.357638888888889" right="0.357638888888889" top="0.60625" bottom="0.409027777777778" header="0.5" footer="0.5"/>
  <pageSetup paperSize="9" scale="9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8"/>
  <sheetViews>
    <sheetView showZeros="0" workbookViewId="0">
      <selection activeCell="A8" sqref="A8:J8"/>
    </sheetView>
  </sheetViews>
  <sheetFormatPr defaultColWidth="9.14285714285714" defaultRowHeight="12" customHeight="1" outlineLevelRow="7"/>
  <cols>
    <col min="1" max="1" width="21.7142857142857" customWidth="1"/>
    <col min="2" max="2" width="19.5714285714286" customWidth="1"/>
    <col min="3" max="10" width="13.2857142857143" customWidth="1"/>
  </cols>
  <sheetData>
    <row r="1" ht="19.5" customHeight="1" spans="10:10">
      <c r="J1" s="33" t="s">
        <v>403</v>
      </c>
    </row>
    <row r="2" ht="36" customHeight="1" spans="1:10">
      <c r="A2" s="4" t="str">
        <f>"2025"&amp;"年市对下转移支付绩效目标表"</f>
        <v>2025年市对下转移支付绩效目标表</v>
      </c>
      <c r="B2" s="5"/>
      <c r="C2" s="5"/>
      <c r="D2" s="5"/>
      <c r="E2" s="5"/>
      <c r="F2" s="50"/>
      <c r="G2" s="5"/>
      <c r="H2" s="50"/>
      <c r="I2" s="50"/>
      <c r="J2" s="5"/>
    </row>
    <row r="3" ht="19" customHeight="1" spans="1:8">
      <c r="A3" s="51" t="str">
        <f>"单位名称："&amp;"中国共产党临沧市委员会网络安全和信息化委员会办公室"</f>
        <v>单位名称：中国共产党临沧市委员会网络安全和信息化委员会办公室</v>
      </c>
      <c r="B3" s="52"/>
      <c r="C3" s="52"/>
      <c r="D3" s="52"/>
      <c r="E3" s="52"/>
      <c r="F3" s="53"/>
      <c r="G3" s="52"/>
      <c r="H3" s="53"/>
    </row>
    <row r="4" ht="48" customHeight="1" spans="1:10">
      <c r="A4" s="42" t="s">
        <v>299</v>
      </c>
      <c r="B4" s="42" t="s">
        <v>300</v>
      </c>
      <c r="C4" s="42" t="s">
        <v>301</v>
      </c>
      <c r="D4" s="42" t="s">
        <v>302</v>
      </c>
      <c r="E4" s="42" t="s">
        <v>303</v>
      </c>
      <c r="F4" s="54" t="s">
        <v>304</v>
      </c>
      <c r="G4" s="42" t="s">
        <v>305</v>
      </c>
      <c r="H4" s="54" t="s">
        <v>306</v>
      </c>
      <c r="I4" s="54" t="s">
        <v>307</v>
      </c>
      <c r="J4" s="42" t="s">
        <v>308</v>
      </c>
    </row>
    <row r="5" ht="18.75" customHeight="1" spans="1:10">
      <c r="A5" s="55">
        <v>1</v>
      </c>
      <c r="B5" s="55">
        <v>2</v>
      </c>
      <c r="C5" s="55">
        <v>3</v>
      </c>
      <c r="D5" s="55">
        <v>4</v>
      </c>
      <c r="E5" s="55">
        <v>5</v>
      </c>
      <c r="F5" s="56">
        <v>6</v>
      </c>
      <c r="G5" s="55">
        <v>7</v>
      </c>
      <c r="H5" s="56">
        <v>8</v>
      </c>
      <c r="I5" s="56">
        <v>9</v>
      </c>
      <c r="J5" s="55">
        <v>10</v>
      </c>
    </row>
    <row r="6" ht="18.75" customHeight="1" spans="1:10">
      <c r="A6" s="57"/>
      <c r="B6" s="44"/>
      <c r="C6" s="44"/>
      <c r="D6" s="44"/>
      <c r="E6" s="58"/>
      <c r="F6" s="59"/>
      <c r="G6" s="58"/>
      <c r="H6" s="59"/>
      <c r="I6" s="59"/>
      <c r="J6" s="58"/>
    </row>
    <row r="7" ht="18.75" customHeight="1" spans="1:10">
      <c r="A7" s="60"/>
      <c r="B7" s="60"/>
      <c r="C7" s="60"/>
      <c r="D7" s="60"/>
      <c r="E7" s="60"/>
      <c r="F7" s="61"/>
      <c r="G7" s="60"/>
      <c r="H7" s="60"/>
      <c r="I7" s="60"/>
      <c r="J7" s="60"/>
    </row>
    <row r="8" s="49" customFormat="1" ht="22" customHeight="1" spans="1:10">
      <c r="A8" s="32" t="s">
        <v>404</v>
      </c>
      <c r="B8" s="32"/>
      <c r="C8" s="32"/>
      <c r="D8" s="32"/>
      <c r="E8" s="32"/>
      <c r="F8" s="32"/>
      <c r="G8" s="32"/>
      <c r="H8" s="32"/>
      <c r="I8" s="32"/>
      <c r="J8" s="32"/>
    </row>
  </sheetData>
  <mergeCells count="3">
    <mergeCell ref="A2:J2"/>
    <mergeCell ref="A3:H3"/>
    <mergeCell ref="A8:J8"/>
  </mergeCells>
  <printOptions horizontalCentered="1"/>
  <pageMargins left="0.357638888888889" right="0.357638888888889" top="0.60625" bottom="0.409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D13" sqref="D13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16.4285714285714" customWidth="1"/>
    <col min="5" max="5" width="17.847619047619" customWidth="1"/>
    <col min="6" max="6" width="16.1428571428571" customWidth="1"/>
    <col min="7" max="7" width="18.4285714285714" customWidth="1"/>
    <col min="8" max="8" width="18.847619047619" customWidth="1"/>
  </cols>
  <sheetData>
    <row r="1" ht="14.25" customHeight="1" spans="8:8">
      <c r="H1" s="34" t="s">
        <v>405</v>
      </c>
    </row>
    <row r="2" ht="34.5" customHeight="1" spans="1:8">
      <c r="A2" s="35" t="str">
        <f>"2025"&amp;"年新增资产配置表"</f>
        <v>2025年新增资产配置表</v>
      </c>
      <c r="B2" s="5"/>
      <c r="C2" s="5"/>
      <c r="D2" s="5"/>
      <c r="E2" s="5"/>
      <c r="F2" s="5"/>
      <c r="G2" s="5"/>
      <c r="H2" s="5"/>
    </row>
    <row r="3" ht="19.5" customHeight="1" spans="1:8">
      <c r="A3" s="36" t="str">
        <f>"单位名称："&amp;"中国共产党临沧市委员会网络安全和信息化委员会办公室"</f>
        <v>单位名称：中国共产党临沧市委员会网络安全和信息化委员会办公室</v>
      </c>
      <c r="B3" s="7"/>
      <c r="C3" s="37"/>
      <c r="H3" s="38" t="s">
        <v>173</v>
      </c>
    </row>
    <row r="4" ht="18.75" customHeight="1" spans="1:8">
      <c r="A4" s="10" t="s">
        <v>186</v>
      </c>
      <c r="B4" s="10" t="s">
        <v>406</v>
      </c>
      <c r="C4" s="10" t="s">
        <v>407</v>
      </c>
      <c r="D4" s="10" t="s">
        <v>408</v>
      </c>
      <c r="E4" s="10" t="s">
        <v>409</v>
      </c>
      <c r="F4" s="39" t="s">
        <v>410</v>
      </c>
      <c r="G4" s="40"/>
      <c r="H4" s="41"/>
    </row>
    <row r="5" ht="18.75" customHeight="1" spans="1:8">
      <c r="A5" s="17"/>
      <c r="B5" s="17"/>
      <c r="C5" s="17"/>
      <c r="D5" s="17"/>
      <c r="E5" s="17"/>
      <c r="F5" s="42" t="s">
        <v>370</v>
      </c>
      <c r="G5" s="42" t="s">
        <v>411</v>
      </c>
      <c r="H5" s="42" t="s">
        <v>412</v>
      </c>
    </row>
    <row r="6" ht="18.75" customHeight="1" spans="1:8">
      <c r="A6" s="42">
        <v>1</v>
      </c>
      <c r="B6" s="42">
        <v>2</v>
      </c>
      <c r="C6" s="42">
        <v>3</v>
      </c>
      <c r="D6" s="42">
        <v>4</v>
      </c>
      <c r="E6" s="42">
        <v>5</v>
      </c>
      <c r="F6" s="42">
        <v>6</v>
      </c>
      <c r="G6" s="43">
        <v>7</v>
      </c>
      <c r="H6" s="42">
        <v>8</v>
      </c>
    </row>
    <row r="7" ht="18.75" customHeight="1" spans="1:8">
      <c r="A7" s="44"/>
      <c r="B7" s="44"/>
      <c r="C7" s="44"/>
      <c r="D7" s="44"/>
      <c r="E7" s="44"/>
      <c r="F7" s="45"/>
      <c r="G7" s="23"/>
      <c r="H7" s="23"/>
    </row>
    <row r="8" ht="18.75" customHeight="1" spans="1:8">
      <c r="A8" s="46" t="s">
        <v>55</v>
      </c>
      <c r="B8" s="47"/>
      <c r="C8" s="47"/>
      <c r="D8" s="47"/>
      <c r="E8" s="47"/>
      <c r="F8" s="48"/>
      <c r="G8" s="31"/>
      <c r="H8" s="31"/>
    </row>
    <row r="9" ht="21" customHeight="1" spans="1:8">
      <c r="A9" s="32" t="s">
        <v>413</v>
      </c>
      <c r="B9" s="32"/>
      <c r="C9" s="32"/>
      <c r="D9" s="32"/>
      <c r="E9" s="32"/>
      <c r="F9" s="32"/>
      <c r="G9" s="32"/>
      <c r="H9" s="32"/>
    </row>
  </sheetData>
  <mergeCells count="10">
    <mergeCell ref="A2:H2"/>
    <mergeCell ref="A3:C3"/>
    <mergeCell ref="F4:H4"/>
    <mergeCell ref="A8:E8"/>
    <mergeCell ref="A9:H9"/>
    <mergeCell ref="A4:A5"/>
    <mergeCell ref="B4:B5"/>
    <mergeCell ref="C4:C5"/>
    <mergeCell ref="D4:D5"/>
    <mergeCell ref="E4:E5"/>
  </mergeCells>
  <printOptions horizontalCentered="1"/>
  <pageMargins left="0.357638888888889" right="0.357638888888889" top="0.60625" bottom="0.409027777777778" header="0.5" footer="0.5"/>
  <pageSetup paperSize="9" scale="90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1"/>
  <sheetViews>
    <sheetView showZeros="0" workbookViewId="0">
      <selection activeCell="A11" sqref="A11:K11"/>
    </sheetView>
  </sheetViews>
  <sheetFormatPr defaultColWidth="9.14285714285714" defaultRowHeight="14.25" customHeight="1"/>
  <cols>
    <col min="1" max="1" width="13.4190476190476" customWidth="1"/>
    <col min="2" max="2" width="18" customWidth="1"/>
    <col min="3" max="3" width="23.847619047619" customWidth="1"/>
    <col min="4" max="4" width="11.1428571428571" customWidth="1"/>
    <col min="5" max="5" width="17.5714285714286" customWidth="1"/>
    <col min="6" max="6" width="9.84761904761905" customWidth="1"/>
    <col min="7" max="7" width="17.7142857142857" customWidth="1"/>
    <col min="8" max="8" width="8.85714285714286" customWidth="1"/>
    <col min="9" max="9" width="10.7142857142857" customWidth="1"/>
    <col min="10" max="10" width="10.4285714285714" customWidth="1"/>
    <col min="11" max="11" width="15.4190476190476" customWidth="1"/>
  </cols>
  <sheetData>
    <row r="1" ht="19.5" customHeight="1" spans="4:11">
      <c r="D1" s="1"/>
      <c r="E1" s="1"/>
      <c r="F1" s="1"/>
      <c r="G1" s="1"/>
      <c r="H1" s="2"/>
      <c r="I1" s="2"/>
      <c r="J1" s="2"/>
      <c r="K1" s="33" t="s">
        <v>414</v>
      </c>
    </row>
    <row r="2" ht="42.75" customHeight="1" spans="1:11">
      <c r="A2" s="4" t="str">
        <f>"2025"&amp;"年中央和省转移支付补助项目支出预算表"</f>
        <v>2025年中央和省转移支付补助项目支出预算表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8.75" customHeight="1" spans="1:11">
      <c r="A3" s="6" t="str">
        <f>"单位名称："&amp;"中国共产党临沧市委员会网络安全和信息化委员会办公室"</f>
        <v>单位名称：中国共产党临沧市委员会网络安全和信息化委员会办公室</v>
      </c>
      <c r="B3" s="7"/>
      <c r="C3" s="7"/>
      <c r="D3" s="7"/>
      <c r="E3" s="7"/>
      <c r="F3" s="7"/>
      <c r="G3" s="7"/>
      <c r="H3" s="8"/>
      <c r="I3" s="8"/>
      <c r="J3" s="8"/>
      <c r="K3" s="3" t="s">
        <v>173</v>
      </c>
    </row>
    <row r="4" ht="18.75" customHeight="1" spans="1:11">
      <c r="A4" s="9" t="s">
        <v>263</v>
      </c>
      <c r="B4" s="9" t="s">
        <v>188</v>
      </c>
      <c r="C4" s="9" t="s">
        <v>264</v>
      </c>
      <c r="D4" s="10" t="s">
        <v>189</v>
      </c>
      <c r="E4" s="10" t="s">
        <v>190</v>
      </c>
      <c r="F4" s="10" t="s">
        <v>265</v>
      </c>
      <c r="G4" s="10" t="s">
        <v>266</v>
      </c>
      <c r="H4" s="26" t="s">
        <v>55</v>
      </c>
      <c r="I4" s="11" t="s">
        <v>415</v>
      </c>
      <c r="J4" s="12"/>
      <c r="K4" s="13"/>
    </row>
    <row r="5" ht="18.75" customHeight="1" spans="1:11">
      <c r="A5" s="14"/>
      <c r="B5" s="14"/>
      <c r="C5" s="14"/>
      <c r="D5" s="15"/>
      <c r="E5" s="15"/>
      <c r="F5" s="15"/>
      <c r="G5" s="15"/>
      <c r="H5" s="27"/>
      <c r="I5" s="10" t="s">
        <v>58</v>
      </c>
      <c r="J5" s="10" t="s">
        <v>59</v>
      </c>
      <c r="K5" s="10" t="s">
        <v>60</v>
      </c>
    </row>
    <row r="6" ht="18.75" customHeight="1" spans="1:11">
      <c r="A6" s="16"/>
      <c r="B6" s="16"/>
      <c r="C6" s="16"/>
      <c r="D6" s="17"/>
      <c r="E6" s="17"/>
      <c r="F6" s="17"/>
      <c r="G6" s="17"/>
      <c r="H6" s="28"/>
      <c r="I6" s="17" t="s">
        <v>57</v>
      </c>
      <c r="J6" s="17"/>
      <c r="K6" s="17"/>
    </row>
    <row r="7" ht="18.75" customHeight="1" spans="1:11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9">
        <v>10</v>
      </c>
      <c r="K7" s="19">
        <v>11</v>
      </c>
    </row>
    <row r="8" ht="18.75" customHeight="1" spans="1:11">
      <c r="A8" s="29"/>
      <c r="B8" s="20"/>
      <c r="C8" s="29"/>
      <c r="D8" s="29"/>
      <c r="E8" s="29"/>
      <c r="F8" s="29"/>
      <c r="G8" s="29"/>
      <c r="H8" s="23"/>
      <c r="I8" s="23"/>
      <c r="J8" s="23"/>
      <c r="K8" s="23"/>
    </row>
    <row r="9" ht="18.75" customHeight="1" spans="1:11">
      <c r="A9" s="20"/>
      <c r="B9" s="20"/>
      <c r="C9" s="20"/>
      <c r="D9" s="20"/>
      <c r="E9" s="20"/>
      <c r="F9" s="20"/>
      <c r="G9" s="20"/>
      <c r="H9" s="23"/>
      <c r="I9" s="23"/>
      <c r="J9" s="23"/>
      <c r="K9" s="23"/>
    </row>
    <row r="10" ht="18.75" customHeight="1" spans="1:11">
      <c r="A10" s="30" t="s">
        <v>55</v>
      </c>
      <c r="B10" s="30"/>
      <c r="C10" s="30"/>
      <c r="D10" s="30"/>
      <c r="E10" s="30"/>
      <c r="F10" s="30"/>
      <c r="G10" s="30"/>
      <c r="H10" s="31"/>
      <c r="I10" s="31"/>
      <c r="J10" s="31"/>
      <c r="K10" s="31"/>
    </row>
    <row r="11" ht="18" customHeight="1" spans="1:11">
      <c r="A11" s="32" t="s">
        <v>416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</row>
  </sheetData>
  <mergeCells count="16">
    <mergeCell ref="A2:K2"/>
    <mergeCell ref="A3:G3"/>
    <mergeCell ref="I4:K4"/>
    <mergeCell ref="A10:G10"/>
    <mergeCell ref="A11:K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57638888888889" right="0.357638888888889" top="0.60625" bottom="0.409027777777778" header="0.5" footer="0.5"/>
  <pageSetup paperSize="9" scale="90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2"/>
  <sheetViews>
    <sheetView showZeros="0" workbookViewId="0">
      <selection activeCell="K22" sqref="K22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16.3047619047619" customWidth="1"/>
    <col min="5" max="5" width="23.847619047619" customWidth="1"/>
    <col min="6" max="6" width="16" customWidth="1"/>
    <col min="7" max="7" width="21" customWidth="1"/>
  </cols>
  <sheetData>
    <row r="1" ht="18.75" customHeight="1" spans="4:7">
      <c r="D1" s="1"/>
      <c r="E1" s="2"/>
      <c r="F1" s="2"/>
      <c r="G1" s="3" t="s">
        <v>417</v>
      </c>
    </row>
    <row r="2" ht="36.75" customHeight="1" spans="1:7">
      <c r="A2" s="4" t="str">
        <f>"2025"&amp;"年部门项目中期规划预算表"</f>
        <v>2025年部门项目中期规划预算表</v>
      </c>
      <c r="B2" s="5"/>
      <c r="C2" s="5"/>
      <c r="D2" s="5"/>
      <c r="E2" s="5"/>
      <c r="F2" s="5"/>
      <c r="G2" s="5"/>
    </row>
    <row r="3" ht="18.75" customHeight="1" spans="1:7">
      <c r="A3" s="6" t="str">
        <f>"单位名称："&amp;"中国共产党临沧市委员会网络安全和信息化委员会办公室"</f>
        <v>单位名称：中国共产党临沧市委员会网络安全和信息化委员会办公室</v>
      </c>
      <c r="B3" s="7"/>
      <c r="C3" s="7"/>
      <c r="D3" s="7"/>
      <c r="E3" s="8"/>
      <c r="F3" s="8"/>
      <c r="G3" s="3" t="s">
        <v>173</v>
      </c>
    </row>
    <row r="4" ht="18.75" customHeight="1" spans="1:7">
      <c r="A4" s="9" t="s">
        <v>264</v>
      </c>
      <c r="B4" s="9" t="s">
        <v>263</v>
      </c>
      <c r="C4" s="9" t="s">
        <v>188</v>
      </c>
      <c r="D4" s="10" t="s">
        <v>418</v>
      </c>
      <c r="E4" s="11" t="s">
        <v>58</v>
      </c>
      <c r="F4" s="12"/>
      <c r="G4" s="13"/>
    </row>
    <row r="5" ht="18.75" customHeight="1" spans="1:7">
      <c r="A5" s="14"/>
      <c r="B5" s="14"/>
      <c r="C5" s="14"/>
      <c r="D5" s="15"/>
      <c r="E5" s="9" t="str">
        <f>"2025"&amp;"年"</f>
        <v>2025年</v>
      </c>
      <c r="F5" s="9" t="str">
        <f>"2025"+1&amp;"年"</f>
        <v>2026年</v>
      </c>
      <c r="G5" s="9" t="str">
        <f>"2025"+2&amp;"年"</f>
        <v>2027年</v>
      </c>
    </row>
    <row r="6" ht="18.75" customHeight="1" spans="1:7">
      <c r="A6" s="16"/>
      <c r="B6" s="16"/>
      <c r="C6" s="16"/>
      <c r="D6" s="17"/>
      <c r="E6" s="16" t="s">
        <v>57</v>
      </c>
      <c r="F6" s="16"/>
      <c r="G6" s="16"/>
    </row>
    <row r="7" ht="18.75" customHeight="1" spans="1:7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9">
        <v>7</v>
      </c>
    </row>
    <row r="8" ht="43" customHeight="1" spans="1:7">
      <c r="A8" s="20" t="s">
        <v>70</v>
      </c>
      <c r="B8" s="21"/>
      <c r="C8" s="21"/>
      <c r="D8" s="22"/>
      <c r="E8" s="23">
        <v>1550000</v>
      </c>
      <c r="F8" s="23"/>
      <c r="G8" s="23"/>
    </row>
    <row r="9" ht="35" customHeight="1" spans="1:7">
      <c r="A9" s="20"/>
      <c r="B9" s="20" t="s">
        <v>419</v>
      </c>
      <c r="C9" s="20" t="s">
        <v>277</v>
      </c>
      <c r="D9" s="22" t="s">
        <v>420</v>
      </c>
      <c r="E9" s="23">
        <v>560000</v>
      </c>
      <c r="F9" s="23"/>
      <c r="G9" s="23"/>
    </row>
    <row r="10" ht="35" customHeight="1" spans="1:7">
      <c r="A10" s="24"/>
      <c r="B10" s="20" t="s">
        <v>419</v>
      </c>
      <c r="C10" s="20" t="s">
        <v>272</v>
      </c>
      <c r="D10" s="22" t="s">
        <v>420</v>
      </c>
      <c r="E10" s="23">
        <v>500000</v>
      </c>
      <c r="F10" s="23"/>
      <c r="G10" s="23"/>
    </row>
    <row r="11" ht="35" customHeight="1" spans="1:7">
      <c r="A11" s="24"/>
      <c r="B11" s="20" t="s">
        <v>421</v>
      </c>
      <c r="C11" s="20" t="s">
        <v>279</v>
      </c>
      <c r="D11" s="22" t="s">
        <v>420</v>
      </c>
      <c r="E11" s="23">
        <v>490000</v>
      </c>
      <c r="F11" s="23"/>
      <c r="G11" s="23"/>
    </row>
    <row r="12" ht="18.75" customHeight="1" spans="1:7">
      <c r="A12" s="22" t="s">
        <v>55</v>
      </c>
      <c r="B12" s="25"/>
      <c r="C12" s="25"/>
      <c r="D12" s="25"/>
      <c r="E12" s="23">
        <v>1550000</v>
      </c>
      <c r="F12" s="23"/>
      <c r="G12" s="23"/>
    </row>
  </sheetData>
  <mergeCells count="11">
    <mergeCell ref="A2:G2"/>
    <mergeCell ref="A3:D3"/>
    <mergeCell ref="E4:G4"/>
    <mergeCell ref="A12:D12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57638888888889" right="0.357638888888889" top="0.60625" bottom="0.409027777777778" header="0.5" footer="0.5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S9"/>
  <sheetViews>
    <sheetView showZeros="0" zoomScale="141" zoomScaleNormal="141" topLeftCell="B1" workbookViewId="0">
      <selection activeCell="L23" sqref="L23"/>
    </sheetView>
  </sheetViews>
  <sheetFormatPr defaultColWidth="9.14285714285714" defaultRowHeight="14.25" customHeight="1"/>
  <cols>
    <col min="1" max="1" width="12.1428571428571" customWidth="1"/>
    <col min="2" max="2" width="23" customWidth="1"/>
    <col min="3" max="3" width="15.2857142857143" customWidth="1"/>
    <col min="4" max="4" width="15.1428571428571" customWidth="1"/>
    <col min="5" max="5" width="12.8571428571429" customWidth="1"/>
    <col min="6" max="8" width="11.2857142857143" customWidth="1"/>
    <col min="9" max="9" width="10.8571428571429" customWidth="1"/>
    <col min="10" max="10" width="5.85714285714286" customWidth="1"/>
    <col min="11" max="11" width="11.5714285714286" customWidth="1"/>
    <col min="12" max="12" width="8" customWidth="1"/>
    <col min="13" max="13" width="9.71428571428571" customWidth="1"/>
    <col min="14" max="14" width="11.4285714285714" customWidth="1"/>
    <col min="15" max="19" width="8.42857142857143" customWidth="1"/>
  </cols>
  <sheetData>
    <row r="1" ht="19.5" customHeight="1" spans="10:19">
      <c r="J1" s="188"/>
      <c r="O1" s="77"/>
      <c r="P1" s="77"/>
      <c r="Q1" s="77"/>
      <c r="R1" s="77"/>
      <c r="S1" s="33" t="s">
        <v>52</v>
      </c>
    </row>
    <row r="2" ht="57.75" customHeight="1" spans="1:19">
      <c r="A2" s="160" t="str">
        <f>"2025"&amp;"年部门收入预算表"</f>
        <v>2025年部门收入预算表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214"/>
      <c r="P2" s="214"/>
      <c r="Q2" s="214"/>
      <c r="R2" s="214"/>
      <c r="S2" s="214"/>
    </row>
    <row r="3" ht="18.75" customHeight="1" spans="1:19">
      <c r="A3" s="36" t="str">
        <f>"单位名称："&amp;"中国共产党临沧市委员会网络安全和信息化委员会办公室"</f>
        <v>单位名称：中国共产党临沧市委员会网络安全和信息化委员会办公室</v>
      </c>
      <c r="B3" s="199"/>
      <c r="C3" s="199"/>
      <c r="D3" s="199"/>
      <c r="E3" s="199"/>
      <c r="F3" s="199"/>
      <c r="G3" s="199"/>
      <c r="H3" s="199"/>
      <c r="I3" s="199"/>
      <c r="J3" s="215"/>
      <c r="K3" s="199"/>
      <c r="L3" s="199"/>
      <c r="M3" s="199"/>
      <c r="N3" s="199"/>
      <c r="O3" s="215"/>
      <c r="P3" s="215"/>
      <c r="Q3" s="215"/>
      <c r="R3" s="215"/>
      <c r="S3" s="33" t="s">
        <v>1</v>
      </c>
    </row>
    <row r="4" ht="18.75" customHeight="1" spans="1:19">
      <c r="A4" s="200" t="s">
        <v>53</v>
      </c>
      <c r="B4" s="201" t="s">
        <v>54</v>
      </c>
      <c r="C4" s="201" t="s">
        <v>55</v>
      </c>
      <c r="D4" s="202" t="s">
        <v>56</v>
      </c>
      <c r="E4" s="203"/>
      <c r="F4" s="203"/>
      <c r="G4" s="203"/>
      <c r="H4" s="203"/>
      <c r="I4" s="203"/>
      <c r="J4" s="216"/>
      <c r="K4" s="203"/>
      <c r="L4" s="203"/>
      <c r="M4" s="203"/>
      <c r="N4" s="217"/>
      <c r="O4" s="202" t="s">
        <v>45</v>
      </c>
      <c r="P4" s="202"/>
      <c r="Q4" s="202"/>
      <c r="R4" s="202"/>
      <c r="S4" s="220"/>
    </row>
    <row r="5" ht="18.75" customHeight="1" spans="1:19">
      <c r="A5" s="204"/>
      <c r="B5" s="205"/>
      <c r="C5" s="205"/>
      <c r="D5" s="206" t="s">
        <v>57</v>
      </c>
      <c r="E5" s="206" t="s">
        <v>58</v>
      </c>
      <c r="F5" s="206" t="s">
        <v>59</v>
      </c>
      <c r="G5" s="206" t="s">
        <v>60</v>
      </c>
      <c r="H5" s="206" t="s">
        <v>61</v>
      </c>
      <c r="I5" s="218" t="s">
        <v>62</v>
      </c>
      <c r="J5" s="218"/>
      <c r="K5" s="218"/>
      <c r="L5" s="218"/>
      <c r="M5" s="218"/>
      <c r="N5" s="209"/>
      <c r="O5" s="206" t="s">
        <v>57</v>
      </c>
      <c r="P5" s="206" t="s">
        <v>58</v>
      </c>
      <c r="Q5" s="206" t="s">
        <v>59</v>
      </c>
      <c r="R5" s="206" t="s">
        <v>60</v>
      </c>
      <c r="S5" s="206" t="s">
        <v>63</v>
      </c>
    </row>
    <row r="6" ht="47" customHeight="1" spans="1:19">
      <c r="A6" s="207"/>
      <c r="B6" s="208"/>
      <c r="C6" s="208"/>
      <c r="D6" s="209"/>
      <c r="E6" s="209"/>
      <c r="F6" s="209"/>
      <c r="G6" s="209"/>
      <c r="H6" s="209"/>
      <c r="I6" s="208" t="s">
        <v>57</v>
      </c>
      <c r="J6" s="208" t="s">
        <v>64</v>
      </c>
      <c r="K6" s="208" t="s">
        <v>65</v>
      </c>
      <c r="L6" s="208" t="s">
        <v>66</v>
      </c>
      <c r="M6" s="208" t="s">
        <v>67</v>
      </c>
      <c r="N6" s="208" t="s">
        <v>68</v>
      </c>
      <c r="O6" s="219"/>
      <c r="P6" s="219"/>
      <c r="Q6" s="219"/>
      <c r="R6" s="219"/>
      <c r="S6" s="209"/>
    </row>
    <row r="7" ht="37" customHeight="1" spans="1:19">
      <c r="A7" s="175">
        <v>1</v>
      </c>
      <c r="B7" s="175">
        <v>2</v>
      </c>
      <c r="C7" s="175">
        <v>3</v>
      </c>
      <c r="D7" s="175">
        <v>4</v>
      </c>
      <c r="E7" s="175">
        <v>5</v>
      </c>
      <c r="F7" s="175">
        <v>6</v>
      </c>
      <c r="G7" s="175">
        <v>7</v>
      </c>
      <c r="H7" s="175">
        <v>8</v>
      </c>
      <c r="I7" s="175">
        <v>9</v>
      </c>
      <c r="J7" s="175">
        <v>10</v>
      </c>
      <c r="K7" s="175">
        <v>11</v>
      </c>
      <c r="L7" s="175">
        <v>12</v>
      </c>
      <c r="M7" s="175">
        <v>13</v>
      </c>
      <c r="N7" s="175">
        <v>14</v>
      </c>
      <c r="O7" s="175">
        <v>15</v>
      </c>
      <c r="P7" s="175">
        <v>16</v>
      </c>
      <c r="Q7" s="175">
        <v>17</v>
      </c>
      <c r="R7" s="175">
        <v>18</v>
      </c>
      <c r="S7" s="175">
        <v>19</v>
      </c>
    </row>
    <row r="8" ht="40" customHeight="1" spans="1:19">
      <c r="A8" s="210" t="s">
        <v>69</v>
      </c>
      <c r="B8" s="211" t="s">
        <v>70</v>
      </c>
      <c r="C8" s="23">
        <v>4792424.41</v>
      </c>
      <c r="D8" s="23">
        <v>4792424.41</v>
      </c>
      <c r="E8" s="23">
        <v>4765663.7</v>
      </c>
      <c r="F8" s="23"/>
      <c r="G8" s="23"/>
      <c r="H8" s="23"/>
      <c r="I8" s="23">
        <v>26760.71</v>
      </c>
      <c r="J8" s="23"/>
      <c r="K8" s="23"/>
      <c r="L8" s="23"/>
      <c r="M8" s="23"/>
      <c r="N8" s="23">
        <v>26760.71</v>
      </c>
      <c r="O8" s="23"/>
      <c r="P8" s="23"/>
      <c r="Q8" s="23"/>
      <c r="R8" s="23"/>
      <c r="S8" s="23"/>
    </row>
    <row r="9" ht="43" customHeight="1" spans="1:19">
      <c r="A9" s="212" t="s">
        <v>55</v>
      </c>
      <c r="B9" s="213"/>
      <c r="C9" s="23">
        <v>4792424.41</v>
      </c>
      <c r="D9" s="23">
        <v>4792424.41</v>
      </c>
      <c r="E9" s="23">
        <v>4765663.7</v>
      </c>
      <c r="F9" s="23"/>
      <c r="G9" s="23"/>
      <c r="H9" s="23"/>
      <c r="I9" s="23">
        <v>26760.71</v>
      </c>
      <c r="J9" s="23"/>
      <c r="K9" s="23"/>
      <c r="L9" s="23"/>
      <c r="M9" s="23"/>
      <c r="N9" s="23">
        <v>26760.71</v>
      </c>
      <c r="O9" s="23"/>
      <c r="P9" s="23"/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57638888888889" right="0.357638888888889" top="0.60625" bottom="0.409027777777778" header="0.5" footer="0.5"/>
  <pageSetup paperSize="9" scale="7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O28"/>
  <sheetViews>
    <sheetView showZeros="0" topLeftCell="A14" workbookViewId="0">
      <selection activeCell="A13" sqref="$A13:$XFD13"/>
    </sheetView>
  </sheetViews>
  <sheetFormatPr defaultColWidth="9.14285714285714" defaultRowHeight="14.25" customHeight="1"/>
  <cols>
    <col min="1" max="1" width="14.2857142857143" customWidth="1"/>
    <col min="2" max="2" width="35.1428571428571" customWidth="1"/>
    <col min="3" max="3" width="14.7142857142857" customWidth="1"/>
    <col min="4" max="4" width="14.5714285714286" customWidth="1"/>
    <col min="5" max="5" width="15.5714285714286" customWidth="1"/>
    <col min="6" max="6" width="13.4285714285714" customWidth="1"/>
    <col min="7" max="7" width="9.85714285714286" customWidth="1"/>
    <col min="8" max="9" width="11.4285714285714" customWidth="1"/>
    <col min="10" max="10" width="12.2857142857143" customWidth="1"/>
    <col min="11" max="11" width="6.85714285714286" customWidth="1"/>
    <col min="12" max="12" width="13.1428571428571" customWidth="1"/>
    <col min="13" max="13" width="9.14285714285714" customWidth="1"/>
    <col min="14" max="14" width="13.1428571428571" customWidth="1"/>
    <col min="15" max="15" width="10.7142857142857" customWidth="1"/>
  </cols>
  <sheetData>
    <row r="1" ht="19.5" customHeight="1" spans="4:15">
      <c r="D1" s="188"/>
      <c r="H1" s="188"/>
      <c r="J1" s="188"/>
      <c r="O1" s="34" t="s">
        <v>71</v>
      </c>
    </row>
    <row r="2" ht="42" customHeight="1" spans="1:15">
      <c r="A2" s="4" t="str">
        <f>"2025"&amp;"年部门支出预算表"</f>
        <v>2025年部门支出预算表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</row>
    <row r="3" ht="18.75" customHeight="1" spans="1:15">
      <c r="A3" s="142" t="str">
        <f>"单位名称："&amp;"中国共产党临沧市委员会网络安全和信息化委员会办公室"</f>
        <v>单位名称：中国共产党临沧市委员会网络安全和信息化委员会办公室</v>
      </c>
      <c r="B3" s="190"/>
      <c r="C3" s="76"/>
      <c r="D3" s="2"/>
      <c r="E3" s="76"/>
      <c r="F3" s="76"/>
      <c r="G3" s="76"/>
      <c r="H3" s="2"/>
      <c r="I3" s="76"/>
      <c r="J3" s="2"/>
      <c r="K3" s="76"/>
      <c r="L3" s="76"/>
      <c r="M3" s="197"/>
      <c r="N3" s="197"/>
      <c r="O3" s="34" t="s">
        <v>1</v>
      </c>
    </row>
    <row r="4" ht="18.75" customHeight="1" spans="1:15">
      <c r="A4" s="9" t="s">
        <v>72</v>
      </c>
      <c r="B4" s="9" t="s">
        <v>73</v>
      </c>
      <c r="C4" s="9" t="s">
        <v>55</v>
      </c>
      <c r="D4" s="11" t="s">
        <v>58</v>
      </c>
      <c r="E4" s="84" t="s">
        <v>74</v>
      </c>
      <c r="F4" s="152" t="s">
        <v>75</v>
      </c>
      <c r="G4" s="9" t="s">
        <v>59</v>
      </c>
      <c r="H4" s="9" t="s">
        <v>60</v>
      </c>
      <c r="I4" s="9" t="s">
        <v>76</v>
      </c>
      <c r="J4" s="11" t="s">
        <v>77</v>
      </c>
      <c r="K4" s="12"/>
      <c r="L4" s="12"/>
      <c r="M4" s="12"/>
      <c r="N4" s="12"/>
      <c r="O4" s="13"/>
    </row>
    <row r="5" ht="55" customHeight="1" spans="1:15">
      <c r="A5" s="17"/>
      <c r="B5" s="17"/>
      <c r="C5" s="17"/>
      <c r="D5" s="162" t="s">
        <v>57</v>
      </c>
      <c r="E5" s="101" t="s">
        <v>74</v>
      </c>
      <c r="F5" s="101" t="s">
        <v>75</v>
      </c>
      <c r="G5" s="17"/>
      <c r="H5" s="17"/>
      <c r="I5" s="17"/>
      <c r="J5" s="162" t="s">
        <v>57</v>
      </c>
      <c r="K5" s="42" t="s">
        <v>78</v>
      </c>
      <c r="L5" s="42" t="s">
        <v>79</v>
      </c>
      <c r="M5" s="42" t="s">
        <v>80</v>
      </c>
      <c r="N5" s="42" t="s">
        <v>81</v>
      </c>
      <c r="O5" s="42" t="s">
        <v>82</v>
      </c>
    </row>
    <row r="6" ht="27" customHeight="1" spans="1:15">
      <c r="A6" s="191">
        <v>1</v>
      </c>
      <c r="B6" s="191">
        <v>2</v>
      </c>
      <c r="C6" s="162">
        <v>3</v>
      </c>
      <c r="D6" s="162">
        <v>4</v>
      </c>
      <c r="E6" s="162">
        <v>5</v>
      </c>
      <c r="F6" s="162">
        <v>6</v>
      </c>
      <c r="G6" s="162">
        <v>7</v>
      </c>
      <c r="H6" s="162">
        <v>8</v>
      </c>
      <c r="I6" s="162">
        <v>9</v>
      </c>
      <c r="J6" s="162">
        <v>10</v>
      </c>
      <c r="K6" s="162">
        <v>11</v>
      </c>
      <c r="L6" s="162">
        <v>12</v>
      </c>
      <c r="M6" s="162">
        <v>13</v>
      </c>
      <c r="N6" s="162">
        <v>14</v>
      </c>
      <c r="O6" s="162">
        <v>15</v>
      </c>
    </row>
    <row r="7" ht="27" customHeight="1" spans="1:15">
      <c r="A7" s="186" t="s">
        <v>83</v>
      </c>
      <c r="B7" s="186" t="s">
        <v>84</v>
      </c>
      <c r="C7" s="23">
        <v>3974895.91</v>
      </c>
      <c r="D7" s="23">
        <v>3948182.25</v>
      </c>
      <c r="E7" s="23">
        <v>2398182.25</v>
      </c>
      <c r="F7" s="23">
        <v>1550000</v>
      </c>
      <c r="G7" s="23"/>
      <c r="H7" s="23"/>
      <c r="I7" s="23"/>
      <c r="J7" s="23">
        <v>26713.66</v>
      </c>
      <c r="K7" s="23"/>
      <c r="L7" s="23"/>
      <c r="M7" s="23"/>
      <c r="N7" s="23"/>
      <c r="O7" s="23">
        <v>26713.66</v>
      </c>
    </row>
    <row r="8" ht="27" customHeight="1" spans="1:15">
      <c r="A8" s="231" t="s">
        <v>85</v>
      </c>
      <c r="B8" s="231" t="s">
        <v>86</v>
      </c>
      <c r="C8" s="23">
        <v>3974895.91</v>
      </c>
      <c r="D8" s="23">
        <v>3948182.25</v>
      </c>
      <c r="E8" s="23">
        <v>2398182.25</v>
      </c>
      <c r="F8" s="23">
        <v>1550000</v>
      </c>
      <c r="G8" s="23"/>
      <c r="H8" s="23"/>
      <c r="I8" s="23"/>
      <c r="J8" s="23">
        <v>26713.66</v>
      </c>
      <c r="K8" s="23"/>
      <c r="L8" s="23"/>
      <c r="M8" s="23"/>
      <c r="N8" s="23"/>
      <c r="O8" s="23">
        <v>26713.66</v>
      </c>
    </row>
    <row r="9" ht="27" customHeight="1" spans="1:15">
      <c r="A9" s="232" t="s">
        <v>87</v>
      </c>
      <c r="B9" s="233" t="s">
        <v>88</v>
      </c>
      <c r="C9" s="23">
        <v>1531457.48</v>
      </c>
      <c r="D9" s="23">
        <v>1531457.48</v>
      </c>
      <c r="E9" s="23">
        <v>1531457.48</v>
      </c>
      <c r="F9" s="23"/>
      <c r="G9" s="23"/>
      <c r="H9" s="23"/>
      <c r="I9" s="23"/>
      <c r="J9" s="23"/>
      <c r="K9" s="23"/>
      <c r="L9" s="23"/>
      <c r="M9" s="23"/>
      <c r="N9" s="23"/>
      <c r="O9" s="23"/>
    </row>
    <row r="10" ht="27" customHeight="1" spans="1:15">
      <c r="A10" s="232" t="s">
        <v>89</v>
      </c>
      <c r="B10" s="233" t="s">
        <v>90</v>
      </c>
      <c r="C10" s="23">
        <v>990000</v>
      </c>
      <c r="D10" s="23">
        <v>990000</v>
      </c>
      <c r="E10" s="23"/>
      <c r="F10" s="23">
        <v>990000</v>
      </c>
      <c r="G10" s="23"/>
      <c r="H10" s="23"/>
      <c r="I10" s="23"/>
      <c r="J10" s="23"/>
      <c r="K10" s="23"/>
      <c r="L10" s="23"/>
      <c r="M10" s="23"/>
      <c r="N10" s="23"/>
      <c r="O10" s="23"/>
    </row>
    <row r="11" ht="27" customHeight="1" spans="1:15">
      <c r="A11" s="232" t="s">
        <v>91</v>
      </c>
      <c r="B11" s="233" t="s">
        <v>92</v>
      </c>
      <c r="C11" s="23">
        <v>560000</v>
      </c>
      <c r="D11" s="23">
        <v>560000</v>
      </c>
      <c r="E11" s="23"/>
      <c r="F11" s="23">
        <v>560000</v>
      </c>
      <c r="G11" s="23"/>
      <c r="H11" s="23"/>
      <c r="I11" s="23"/>
      <c r="J11" s="23"/>
      <c r="K11" s="23"/>
      <c r="L11" s="23"/>
      <c r="M11" s="23"/>
      <c r="N11" s="23"/>
      <c r="O11" s="23"/>
    </row>
    <row r="12" ht="27" customHeight="1" spans="1:15">
      <c r="A12" s="232" t="s">
        <v>93</v>
      </c>
      <c r="B12" s="233" t="s">
        <v>94</v>
      </c>
      <c r="C12" s="23">
        <v>866724.77</v>
      </c>
      <c r="D12" s="23">
        <v>866724.77</v>
      </c>
      <c r="E12" s="23">
        <v>866724.77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27" customHeight="1" spans="1:15">
      <c r="A13" s="232" t="s">
        <v>95</v>
      </c>
      <c r="B13" s="233" t="s">
        <v>96</v>
      </c>
      <c r="C13" s="23">
        <v>26713.66</v>
      </c>
      <c r="D13" s="23"/>
      <c r="E13" s="23"/>
      <c r="F13" s="23"/>
      <c r="G13" s="23"/>
      <c r="H13" s="23"/>
      <c r="I13" s="23"/>
      <c r="J13" s="23">
        <v>26713.66</v>
      </c>
      <c r="K13" s="23"/>
      <c r="L13" s="23"/>
      <c r="M13" s="23"/>
      <c r="N13" s="23"/>
      <c r="O13" s="23">
        <v>26713.66</v>
      </c>
    </row>
    <row r="14" ht="27" customHeight="1" spans="1:15">
      <c r="A14" s="186" t="s">
        <v>97</v>
      </c>
      <c r="B14" s="186" t="s">
        <v>98</v>
      </c>
      <c r="C14" s="23">
        <v>354491.75</v>
      </c>
      <c r="D14" s="23">
        <v>354491.75</v>
      </c>
      <c r="E14" s="23">
        <v>354491.75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27" customHeight="1" spans="1:15">
      <c r="A15" s="231" t="s">
        <v>99</v>
      </c>
      <c r="B15" s="231" t="s">
        <v>100</v>
      </c>
      <c r="C15" s="23">
        <v>354491.75</v>
      </c>
      <c r="D15" s="23">
        <v>354491.75</v>
      </c>
      <c r="E15" s="23">
        <v>354491.75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27" customHeight="1" spans="1:15">
      <c r="A16" s="232" t="s">
        <v>101</v>
      </c>
      <c r="B16" s="233" t="s">
        <v>102</v>
      </c>
      <c r="C16" s="23">
        <v>45726</v>
      </c>
      <c r="D16" s="23">
        <v>45726</v>
      </c>
      <c r="E16" s="23">
        <v>45726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27" customHeight="1" spans="1:15">
      <c r="A17" s="232" t="s">
        <v>103</v>
      </c>
      <c r="B17" s="233" t="s">
        <v>104</v>
      </c>
      <c r="C17" s="23">
        <v>308765.75</v>
      </c>
      <c r="D17" s="23">
        <v>308765.75</v>
      </c>
      <c r="E17" s="23">
        <v>308765.75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27" customHeight="1" spans="1:15">
      <c r="A18" s="232" t="s">
        <v>105</v>
      </c>
      <c r="B18" s="233" t="s">
        <v>106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27" customHeight="1" spans="1:15">
      <c r="A19" s="186" t="s">
        <v>107</v>
      </c>
      <c r="B19" s="186" t="s">
        <v>108</v>
      </c>
      <c r="C19" s="23">
        <v>208007.95</v>
      </c>
      <c r="D19" s="23">
        <v>208007.95</v>
      </c>
      <c r="E19" s="23">
        <v>208007.95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27" customHeight="1" spans="1:15">
      <c r="A20" s="231" t="s">
        <v>109</v>
      </c>
      <c r="B20" s="231" t="s">
        <v>110</v>
      </c>
      <c r="C20" s="23">
        <v>208007.95</v>
      </c>
      <c r="D20" s="23">
        <v>208007.95</v>
      </c>
      <c r="E20" s="23">
        <v>208007.95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27" customHeight="1" spans="1:15">
      <c r="A21" s="232" t="s">
        <v>111</v>
      </c>
      <c r="B21" s="233" t="s">
        <v>112</v>
      </c>
      <c r="C21" s="23">
        <v>86985.65</v>
      </c>
      <c r="D21" s="23">
        <v>86985.65</v>
      </c>
      <c r="E21" s="23">
        <v>86985.65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27" customHeight="1" spans="1:15">
      <c r="A22" s="232" t="s">
        <v>113</v>
      </c>
      <c r="B22" s="233" t="s">
        <v>114</v>
      </c>
      <c r="C22" s="23">
        <v>50029.15</v>
      </c>
      <c r="D22" s="23">
        <v>50029.15</v>
      </c>
      <c r="E22" s="23">
        <v>50029.15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27" customHeight="1" spans="1:15">
      <c r="A23" s="232" t="s">
        <v>115</v>
      </c>
      <c r="B23" s="233" t="s">
        <v>116</v>
      </c>
      <c r="C23" s="23">
        <v>61853.58</v>
      </c>
      <c r="D23" s="23">
        <v>61853.58</v>
      </c>
      <c r="E23" s="23">
        <v>61853.58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27" customHeight="1" spans="1:15">
      <c r="A24" s="232" t="s">
        <v>117</v>
      </c>
      <c r="B24" s="233" t="s">
        <v>118</v>
      </c>
      <c r="C24" s="23">
        <v>9139.57</v>
      </c>
      <c r="D24" s="23">
        <v>9139.57</v>
      </c>
      <c r="E24" s="23">
        <v>9139.57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27" customHeight="1" spans="1:15">
      <c r="A25" s="186" t="s">
        <v>119</v>
      </c>
      <c r="B25" s="186" t="s">
        <v>120</v>
      </c>
      <c r="C25" s="23">
        <v>254981.75</v>
      </c>
      <c r="D25" s="23">
        <v>254981.75</v>
      </c>
      <c r="E25" s="23">
        <v>254981.75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ht="27" customHeight="1" spans="1:15">
      <c r="A26" s="231" t="s">
        <v>121</v>
      </c>
      <c r="B26" s="231" t="s">
        <v>122</v>
      </c>
      <c r="C26" s="23">
        <v>254981.75</v>
      </c>
      <c r="D26" s="23">
        <v>254981.75</v>
      </c>
      <c r="E26" s="23">
        <v>254981.75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ht="27" customHeight="1" spans="1:15">
      <c r="A27" s="232" t="s">
        <v>123</v>
      </c>
      <c r="B27" s="233" t="s">
        <v>124</v>
      </c>
      <c r="C27" s="23">
        <v>254981.75</v>
      </c>
      <c r="D27" s="23">
        <v>254981.75</v>
      </c>
      <c r="E27" s="23">
        <v>254981.75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ht="27" customHeight="1" spans="1:15">
      <c r="A28" s="195" t="s">
        <v>125</v>
      </c>
      <c r="B28" s="196" t="s">
        <v>125</v>
      </c>
      <c r="C28" s="23">
        <v>4792377.36</v>
      </c>
      <c r="D28" s="23">
        <v>4765663.7</v>
      </c>
      <c r="E28" s="23">
        <v>3215663.7</v>
      </c>
      <c r="F28" s="23">
        <v>1550000</v>
      </c>
      <c r="G28" s="23"/>
      <c r="H28" s="23"/>
      <c r="I28" s="23"/>
      <c r="J28" s="23">
        <v>26713.66</v>
      </c>
      <c r="K28" s="23"/>
      <c r="L28" s="23"/>
      <c r="M28" s="23"/>
      <c r="N28" s="23"/>
      <c r="O28" s="23">
        <v>26713.66</v>
      </c>
    </row>
  </sheetData>
  <mergeCells count="11">
    <mergeCell ref="A2:O2"/>
    <mergeCell ref="A3:L3"/>
    <mergeCell ref="D4:F4"/>
    <mergeCell ref="J4:O4"/>
    <mergeCell ref="A28:B28"/>
    <mergeCell ref="A4:A5"/>
    <mergeCell ref="B4:B5"/>
    <mergeCell ref="C4:C5"/>
    <mergeCell ref="G4:G5"/>
    <mergeCell ref="H4:H5"/>
    <mergeCell ref="I4:I5"/>
  </mergeCells>
  <printOptions horizontalCentered="1"/>
  <pageMargins left="0.357638888888889" right="0.357638888888889" top="0.60625" bottom="0.409027777777778" header="0.5" footer="0.5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5"/>
  <sheetViews>
    <sheetView showZeros="0" topLeftCell="A32" workbookViewId="0">
      <selection activeCell="D9" sqref="D9"/>
    </sheetView>
  </sheetViews>
  <sheetFormatPr defaultColWidth="9.14285714285714" defaultRowHeight="14.25" customHeight="1" outlineLevelCol="3"/>
  <cols>
    <col min="1" max="1" width="51.4285714285714" customWidth="1"/>
    <col min="2" max="2" width="42.2857142857143" customWidth="1"/>
    <col min="3" max="3" width="50.4285714285714" customWidth="1"/>
    <col min="4" max="4" width="34.7142857142857" customWidth="1"/>
  </cols>
  <sheetData>
    <row r="1" ht="19.5" customHeight="1" spans="4:4">
      <c r="D1" s="34" t="s">
        <v>126</v>
      </c>
    </row>
    <row r="2" ht="36" customHeight="1" spans="1:4">
      <c r="A2" s="4" t="str">
        <f>"2025"&amp;"年部门财政拨款收支预算总表"</f>
        <v>2025年部门财政拨款收支预算总表</v>
      </c>
      <c r="B2" s="178"/>
      <c r="C2" s="178"/>
      <c r="D2" s="178"/>
    </row>
    <row r="3" ht="18.75" customHeight="1" spans="1:4">
      <c r="A3" s="6" t="str">
        <f>"单位名称："&amp;"中国共产党临沧市委员会网络安全和信息化委员会办公室"</f>
        <v>单位名称：中国共产党临沧市委员会网络安全和信息化委员会办公室</v>
      </c>
      <c r="B3" s="179"/>
      <c r="C3" s="179"/>
      <c r="D3" s="34" t="s">
        <v>1</v>
      </c>
    </row>
    <row r="4" ht="18.75" customHeight="1" spans="1:4">
      <c r="A4" s="11" t="s">
        <v>2</v>
      </c>
      <c r="B4" s="13"/>
      <c r="C4" s="11" t="s">
        <v>3</v>
      </c>
      <c r="D4" s="13"/>
    </row>
    <row r="5" ht="18.75" customHeight="1" spans="1:4">
      <c r="A5" s="26" t="s">
        <v>4</v>
      </c>
      <c r="B5" s="117" t="str">
        <f t="shared" ref="B5:D5" si="0">"2025"&amp;"年预算数"</f>
        <v>2025年预算数</v>
      </c>
      <c r="C5" s="26" t="s">
        <v>127</v>
      </c>
      <c r="D5" s="117" t="str">
        <f t="shared" si="0"/>
        <v>2025年预算数</v>
      </c>
    </row>
    <row r="6" ht="18.75" customHeight="1" spans="1:4">
      <c r="A6" s="28"/>
      <c r="B6" s="17"/>
      <c r="C6" s="28"/>
      <c r="D6" s="17"/>
    </row>
    <row r="7" ht="18.75" customHeight="1" spans="1:4">
      <c r="A7" s="180" t="s">
        <v>128</v>
      </c>
      <c r="B7" s="23">
        <v>4765663.7</v>
      </c>
      <c r="C7" s="181" t="s">
        <v>129</v>
      </c>
      <c r="D7" s="23">
        <v>4765663.7</v>
      </c>
    </row>
    <row r="8" ht="18.75" customHeight="1" spans="1:4">
      <c r="A8" s="182" t="s">
        <v>130</v>
      </c>
      <c r="B8" s="23">
        <v>4765663.7</v>
      </c>
      <c r="C8" s="181" t="s">
        <v>131</v>
      </c>
      <c r="D8" s="23">
        <v>3948182.25</v>
      </c>
    </row>
    <row r="9" ht="18.75" customHeight="1" spans="1:4">
      <c r="A9" s="182" t="s">
        <v>132</v>
      </c>
      <c r="B9" s="23"/>
      <c r="C9" s="181" t="s">
        <v>133</v>
      </c>
      <c r="D9" s="23"/>
    </row>
    <row r="10" ht="18.75" customHeight="1" spans="1:4">
      <c r="A10" s="182" t="s">
        <v>134</v>
      </c>
      <c r="B10" s="23"/>
      <c r="C10" s="181" t="s">
        <v>135</v>
      </c>
      <c r="D10" s="23"/>
    </row>
    <row r="11" ht="18.75" customHeight="1" spans="1:4">
      <c r="A11" s="182" t="s">
        <v>136</v>
      </c>
      <c r="B11" s="23"/>
      <c r="C11" s="181" t="s">
        <v>137</v>
      </c>
      <c r="D11" s="23"/>
    </row>
    <row r="12" ht="18.75" customHeight="1" spans="1:4">
      <c r="A12" s="182" t="s">
        <v>130</v>
      </c>
      <c r="B12" s="23"/>
      <c r="C12" s="181" t="s">
        <v>138</v>
      </c>
      <c r="D12" s="23"/>
    </row>
    <row r="13" ht="18.75" customHeight="1" spans="1:4">
      <c r="A13" s="182" t="s">
        <v>132</v>
      </c>
      <c r="B13" s="23"/>
      <c r="C13" s="181" t="s">
        <v>139</v>
      </c>
      <c r="D13" s="23"/>
    </row>
    <row r="14" ht="18.75" customHeight="1" spans="1:4">
      <c r="A14" s="182" t="s">
        <v>134</v>
      </c>
      <c r="B14" s="23"/>
      <c r="C14" s="181" t="s">
        <v>140</v>
      </c>
      <c r="D14" s="23"/>
    </row>
    <row r="15" ht="18.75" customHeight="1" spans="1:4">
      <c r="A15" s="183"/>
      <c r="B15" s="23"/>
      <c r="C15" s="21" t="s">
        <v>141</v>
      </c>
      <c r="D15" s="23">
        <v>354491.75</v>
      </c>
    </row>
    <row r="16" ht="18.75" customHeight="1" spans="1:4">
      <c r="A16" s="184"/>
      <c r="B16" s="23"/>
      <c r="C16" s="21" t="s">
        <v>142</v>
      </c>
      <c r="D16" s="23">
        <v>208007.95</v>
      </c>
    </row>
    <row r="17" ht="18.75" customHeight="1" spans="1:4">
      <c r="A17" s="185"/>
      <c r="B17" s="23"/>
      <c r="C17" s="21" t="s">
        <v>143</v>
      </c>
      <c r="D17" s="23"/>
    </row>
    <row r="18" ht="18.75" customHeight="1" spans="1:4">
      <c r="A18" s="185"/>
      <c r="B18" s="23"/>
      <c r="C18" s="21" t="s">
        <v>144</v>
      </c>
      <c r="D18" s="23"/>
    </row>
    <row r="19" ht="18.75" customHeight="1" spans="1:4">
      <c r="A19" s="185"/>
      <c r="B19" s="23"/>
      <c r="C19" s="21" t="s">
        <v>145</v>
      </c>
      <c r="D19" s="23"/>
    </row>
    <row r="20" ht="18.75" customHeight="1" spans="1:4">
      <c r="A20" s="185"/>
      <c r="B20" s="23"/>
      <c r="C20" s="21" t="s">
        <v>146</v>
      </c>
      <c r="D20" s="23"/>
    </row>
    <row r="21" ht="18.75" customHeight="1" spans="1:4">
      <c r="A21" s="185"/>
      <c r="B21" s="23"/>
      <c r="C21" s="21" t="s">
        <v>147</v>
      </c>
      <c r="D21" s="23"/>
    </row>
    <row r="22" ht="18.75" customHeight="1" spans="1:4">
      <c r="A22" s="185"/>
      <c r="B22" s="23"/>
      <c r="C22" s="21" t="s">
        <v>148</v>
      </c>
      <c r="D22" s="23"/>
    </row>
    <row r="23" ht="18.75" customHeight="1" spans="1:4">
      <c r="A23" s="185"/>
      <c r="B23" s="23"/>
      <c r="C23" s="21" t="s">
        <v>149</v>
      </c>
      <c r="D23" s="23"/>
    </row>
    <row r="24" ht="18.75" customHeight="1" spans="1:4">
      <c r="A24" s="185"/>
      <c r="B24" s="23"/>
      <c r="C24" s="21" t="s">
        <v>150</v>
      </c>
      <c r="D24" s="23"/>
    </row>
    <row r="25" ht="18.75" customHeight="1" spans="1:4">
      <c r="A25" s="185"/>
      <c r="B25" s="23"/>
      <c r="C25" s="21" t="s">
        <v>151</v>
      </c>
      <c r="D25" s="23"/>
    </row>
    <row r="26" ht="18.75" customHeight="1" spans="1:4">
      <c r="A26" s="185"/>
      <c r="B26" s="23"/>
      <c r="C26" s="21" t="s">
        <v>152</v>
      </c>
      <c r="D26" s="23">
        <v>254981.75</v>
      </c>
    </row>
    <row r="27" ht="18.75" customHeight="1" spans="1:4">
      <c r="A27" s="183"/>
      <c r="B27" s="23"/>
      <c r="C27" s="21" t="s">
        <v>153</v>
      </c>
      <c r="D27" s="23"/>
    </row>
    <row r="28" ht="18.75" customHeight="1" spans="1:4">
      <c r="A28" s="184"/>
      <c r="B28" s="23"/>
      <c r="C28" s="21" t="s">
        <v>154</v>
      </c>
      <c r="D28" s="23"/>
    </row>
    <row r="29" ht="18.75" customHeight="1" spans="1:4">
      <c r="A29" s="185"/>
      <c r="B29" s="23"/>
      <c r="C29" s="21" t="s">
        <v>155</v>
      </c>
      <c r="D29" s="23"/>
    </row>
    <row r="30" ht="18.75" customHeight="1" spans="1:4">
      <c r="A30" s="185"/>
      <c r="B30" s="23"/>
      <c r="C30" s="21" t="s">
        <v>156</v>
      </c>
      <c r="D30" s="23"/>
    </row>
    <row r="31" ht="18.75" customHeight="1" spans="1:4">
      <c r="A31" s="185"/>
      <c r="B31" s="23"/>
      <c r="C31" s="21" t="s">
        <v>157</v>
      </c>
      <c r="D31" s="23"/>
    </row>
    <row r="32" ht="18.75" customHeight="1" spans="1:4">
      <c r="A32" s="185"/>
      <c r="B32" s="23"/>
      <c r="C32" s="21" t="s">
        <v>158</v>
      </c>
      <c r="D32" s="23"/>
    </row>
    <row r="33" ht="18.75" customHeight="1" spans="1:4">
      <c r="A33" s="185"/>
      <c r="B33" s="23"/>
      <c r="C33" s="21" t="s">
        <v>159</v>
      </c>
      <c r="D33" s="23"/>
    </row>
    <row r="34" ht="18.75" customHeight="1" spans="1:4">
      <c r="A34" s="183"/>
      <c r="B34" s="23"/>
      <c r="C34" s="186" t="s">
        <v>160</v>
      </c>
      <c r="D34" s="23"/>
    </row>
    <row r="35" ht="18.75" customHeight="1" spans="1:4">
      <c r="A35" s="184" t="s">
        <v>161</v>
      </c>
      <c r="B35" s="187">
        <v>4765663.7</v>
      </c>
      <c r="C35" s="183" t="s">
        <v>51</v>
      </c>
      <c r="D35" s="187">
        <v>4765663.7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57638888888889" right="0.357638888888889" top="0.60625" bottom="0.409027777777778" header="0.5" footer="0.5"/>
  <pageSetup paperSize="9" scale="8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26"/>
  <sheetViews>
    <sheetView showZeros="0" zoomScale="141" zoomScaleNormal="141" topLeftCell="A4" workbookViewId="0">
      <selection activeCell="A25" sqref="$A25:$XFD25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68"/>
      <c r="B1" s="168"/>
      <c r="C1" s="168"/>
      <c r="D1" s="52"/>
      <c r="E1" s="168"/>
      <c r="F1" s="62"/>
      <c r="G1" s="34" t="s">
        <v>162</v>
      </c>
    </row>
    <row r="2" ht="39" customHeight="1" spans="1:7">
      <c r="A2" s="4" t="str">
        <f>"2025"&amp;"年一般公共预算支出预算表（按功能科目分类）"</f>
        <v>2025年一般公共预算支出预算表（按功能科目分类）</v>
      </c>
      <c r="B2" s="116"/>
      <c r="C2" s="116"/>
      <c r="D2" s="116"/>
      <c r="E2" s="116"/>
      <c r="F2" s="116"/>
      <c r="G2" s="116"/>
    </row>
    <row r="3" ht="18.75" customHeight="1" spans="1:7">
      <c r="A3" s="6" t="str">
        <f>"单位名称："&amp;"中国共产党临沧市委员会网络安全和信息化委员会办公室"</f>
        <v>单位名称：中国共产党临沧市委员会网络安全和信息化委员会办公室</v>
      </c>
      <c r="B3" s="169"/>
      <c r="C3" s="52"/>
      <c r="D3" s="52"/>
      <c r="E3" s="52"/>
      <c r="F3" s="62"/>
      <c r="G3" s="34" t="s">
        <v>1</v>
      </c>
    </row>
    <row r="4" ht="20.25" customHeight="1" spans="1:7">
      <c r="A4" s="170" t="s">
        <v>163</v>
      </c>
      <c r="B4" s="171"/>
      <c r="C4" s="117" t="s">
        <v>55</v>
      </c>
      <c r="D4" s="172" t="s">
        <v>74</v>
      </c>
      <c r="E4" s="12"/>
      <c r="F4" s="13"/>
      <c r="G4" s="135" t="s">
        <v>75</v>
      </c>
    </row>
    <row r="5" ht="20.25" customHeight="1" spans="1:7">
      <c r="A5" s="173" t="s">
        <v>72</v>
      </c>
      <c r="B5" s="173" t="s">
        <v>73</v>
      </c>
      <c r="C5" s="28"/>
      <c r="D5" s="162" t="s">
        <v>57</v>
      </c>
      <c r="E5" s="162" t="s">
        <v>164</v>
      </c>
      <c r="F5" s="162" t="s">
        <v>165</v>
      </c>
      <c r="G5" s="123"/>
    </row>
    <row r="6" ht="19.5" customHeight="1" spans="1:7">
      <c r="A6" s="174" t="s">
        <v>166</v>
      </c>
      <c r="B6" s="174" t="s">
        <v>167</v>
      </c>
      <c r="C6" s="174" t="s">
        <v>168</v>
      </c>
      <c r="D6" s="175">
        <v>4</v>
      </c>
      <c r="E6" s="176" t="s">
        <v>169</v>
      </c>
      <c r="F6" s="176" t="s">
        <v>170</v>
      </c>
      <c r="G6" s="174" t="s">
        <v>171</v>
      </c>
    </row>
    <row r="7" ht="18" customHeight="1" spans="1:7">
      <c r="A7" s="128" t="s">
        <v>83</v>
      </c>
      <c r="B7" s="128" t="s">
        <v>84</v>
      </c>
      <c r="C7" s="23">
        <v>3948182.25</v>
      </c>
      <c r="D7" s="23">
        <v>2398182.25</v>
      </c>
      <c r="E7" s="23">
        <v>2182760.41</v>
      </c>
      <c r="F7" s="23">
        <v>215421.84</v>
      </c>
      <c r="G7" s="23">
        <v>1550000</v>
      </c>
    </row>
    <row r="8" ht="18" customHeight="1" spans="1:7">
      <c r="A8" s="177" t="s">
        <v>85</v>
      </c>
      <c r="B8" s="177" t="s">
        <v>86</v>
      </c>
      <c r="C8" s="23">
        <v>3948182.25</v>
      </c>
      <c r="D8" s="23">
        <v>2398182.25</v>
      </c>
      <c r="E8" s="23">
        <v>2182760.41</v>
      </c>
      <c r="F8" s="23">
        <v>215421.84</v>
      </c>
      <c r="G8" s="23">
        <v>1550000</v>
      </c>
    </row>
    <row r="9" ht="18" customHeight="1" spans="1:7">
      <c r="A9" s="129" t="s">
        <v>87</v>
      </c>
      <c r="B9" s="129" t="s">
        <v>88</v>
      </c>
      <c r="C9" s="23">
        <v>1531457.48</v>
      </c>
      <c r="D9" s="23">
        <v>1531457.48</v>
      </c>
      <c r="E9" s="23">
        <v>1356550</v>
      </c>
      <c r="F9" s="23">
        <v>174907.48</v>
      </c>
      <c r="G9" s="23"/>
    </row>
    <row r="10" ht="18" customHeight="1" spans="1:7">
      <c r="A10" s="129" t="s">
        <v>89</v>
      </c>
      <c r="B10" s="129" t="s">
        <v>90</v>
      </c>
      <c r="C10" s="23">
        <v>990000</v>
      </c>
      <c r="D10" s="23"/>
      <c r="E10" s="23"/>
      <c r="F10" s="23"/>
      <c r="G10" s="23">
        <v>990000</v>
      </c>
    </row>
    <row r="11" ht="18" customHeight="1" spans="1:7">
      <c r="A11" s="129" t="s">
        <v>91</v>
      </c>
      <c r="B11" s="129" t="s">
        <v>92</v>
      </c>
      <c r="C11" s="23">
        <v>560000</v>
      </c>
      <c r="D11" s="23"/>
      <c r="E11" s="23"/>
      <c r="F11" s="23"/>
      <c r="G11" s="23">
        <v>560000</v>
      </c>
    </row>
    <row r="12" ht="18" customHeight="1" spans="1:7">
      <c r="A12" s="129" t="s">
        <v>93</v>
      </c>
      <c r="B12" s="129" t="s">
        <v>94</v>
      </c>
      <c r="C12" s="23">
        <v>866724.77</v>
      </c>
      <c r="D12" s="23">
        <v>866724.77</v>
      </c>
      <c r="E12" s="23">
        <v>826210.41</v>
      </c>
      <c r="F12" s="23">
        <v>40514.36</v>
      </c>
      <c r="G12" s="23"/>
    </row>
    <row r="13" ht="18" customHeight="1" spans="1:7">
      <c r="A13" s="128" t="s">
        <v>97</v>
      </c>
      <c r="B13" s="128" t="s">
        <v>98</v>
      </c>
      <c r="C13" s="23">
        <v>354491.75</v>
      </c>
      <c r="D13" s="23">
        <v>354491.75</v>
      </c>
      <c r="E13" s="23">
        <v>353291.75</v>
      </c>
      <c r="F13" s="23">
        <v>1200</v>
      </c>
      <c r="G13" s="23"/>
    </row>
    <row r="14" ht="18" customHeight="1" spans="1:7">
      <c r="A14" s="177" t="s">
        <v>99</v>
      </c>
      <c r="B14" s="177" t="s">
        <v>100</v>
      </c>
      <c r="C14" s="23">
        <v>354491.75</v>
      </c>
      <c r="D14" s="23">
        <v>354491.75</v>
      </c>
      <c r="E14" s="23">
        <v>353291.75</v>
      </c>
      <c r="F14" s="23">
        <v>1200</v>
      </c>
      <c r="G14" s="23"/>
    </row>
    <row r="15" ht="18" customHeight="1" spans="1:7">
      <c r="A15" s="129" t="s">
        <v>101</v>
      </c>
      <c r="B15" s="129" t="s">
        <v>102</v>
      </c>
      <c r="C15" s="23">
        <v>45726</v>
      </c>
      <c r="D15" s="23">
        <v>45726</v>
      </c>
      <c r="E15" s="23">
        <v>44526</v>
      </c>
      <c r="F15" s="23">
        <v>1200</v>
      </c>
      <c r="G15" s="23"/>
    </row>
    <row r="16" ht="18" customHeight="1" spans="1:7">
      <c r="A16" s="129" t="s">
        <v>103</v>
      </c>
      <c r="B16" s="129" t="s">
        <v>104</v>
      </c>
      <c r="C16" s="23">
        <v>308765.75</v>
      </c>
      <c r="D16" s="23">
        <v>308765.75</v>
      </c>
      <c r="E16" s="23">
        <v>308765.75</v>
      </c>
      <c r="F16" s="23"/>
      <c r="G16" s="23"/>
    </row>
    <row r="17" ht="18" customHeight="1" spans="1:7">
      <c r="A17" s="128" t="s">
        <v>107</v>
      </c>
      <c r="B17" s="128" t="s">
        <v>108</v>
      </c>
      <c r="C17" s="23">
        <v>208007.95</v>
      </c>
      <c r="D17" s="23">
        <v>208007.95</v>
      </c>
      <c r="E17" s="23">
        <v>208007.95</v>
      </c>
      <c r="F17" s="23"/>
      <c r="G17" s="23"/>
    </row>
    <row r="18" ht="18" customHeight="1" spans="1:7">
      <c r="A18" s="177" t="s">
        <v>109</v>
      </c>
      <c r="B18" s="177" t="s">
        <v>110</v>
      </c>
      <c r="C18" s="23">
        <v>208007.95</v>
      </c>
      <c r="D18" s="23">
        <v>208007.95</v>
      </c>
      <c r="E18" s="23">
        <v>208007.95</v>
      </c>
      <c r="F18" s="23"/>
      <c r="G18" s="23"/>
    </row>
    <row r="19" ht="18" customHeight="1" spans="1:7">
      <c r="A19" s="129" t="s">
        <v>111</v>
      </c>
      <c r="B19" s="129" t="s">
        <v>112</v>
      </c>
      <c r="C19" s="23">
        <v>86985.65</v>
      </c>
      <c r="D19" s="23">
        <v>86985.65</v>
      </c>
      <c r="E19" s="23">
        <v>86985.65</v>
      </c>
      <c r="F19" s="23"/>
      <c r="G19" s="23"/>
    </row>
    <row r="20" ht="18" customHeight="1" spans="1:7">
      <c r="A20" s="129" t="s">
        <v>113</v>
      </c>
      <c r="B20" s="129" t="s">
        <v>114</v>
      </c>
      <c r="C20" s="23">
        <v>50029.15</v>
      </c>
      <c r="D20" s="23">
        <v>50029.15</v>
      </c>
      <c r="E20" s="23">
        <v>50029.15</v>
      </c>
      <c r="F20" s="23"/>
      <c r="G20" s="23"/>
    </row>
    <row r="21" ht="18" customHeight="1" spans="1:7">
      <c r="A21" s="129" t="s">
        <v>115</v>
      </c>
      <c r="B21" s="129" t="s">
        <v>116</v>
      </c>
      <c r="C21" s="23">
        <v>61853.58</v>
      </c>
      <c r="D21" s="23">
        <v>61853.58</v>
      </c>
      <c r="E21" s="23">
        <v>61853.58</v>
      </c>
      <c r="F21" s="23"/>
      <c r="G21" s="23"/>
    </row>
    <row r="22" ht="18" customHeight="1" spans="1:7">
      <c r="A22" s="129" t="s">
        <v>117</v>
      </c>
      <c r="B22" s="129" t="s">
        <v>118</v>
      </c>
      <c r="C22" s="23">
        <v>9139.57</v>
      </c>
      <c r="D22" s="23">
        <v>9139.57</v>
      </c>
      <c r="E22" s="23">
        <v>9139.57</v>
      </c>
      <c r="F22" s="23"/>
      <c r="G22" s="23"/>
    </row>
    <row r="23" ht="18" customHeight="1" spans="1:7">
      <c r="A23" s="128" t="s">
        <v>119</v>
      </c>
      <c r="B23" s="128" t="s">
        <v>120</v>
      </c>
      <c r="C23" s="23">
        <v>254981.75</v>
      </c>
      <c r="D23" s="23">
        <v>254981.75</v>
      </c>
      <c r="E23" s="23">
        <v>254981.75</v>
      </c>
      <c r="F23" s="23"/>
      <c r="G23" s="23"/>
    </row>
    <row r="24" ht="18" customHeight="1" spans="1:7">
      <c r="A24" s="177" t="s">
        <v>121</v>
      </c>
      <c r="B24" s="177" t="s">
        <v>122</v>
      </c>
      <c r="C24" s="23">
        <v>254981.75</v>
      </c>
      <c r="D24" s="23">
        <v>254981.75</v>
      </c>
      <c r="E24" s="23">
        <v>254981.75</v>
      </c>
      <c r="F24" s="23"/>
      <c r="G24" s="23"/>
    </row>
    <row r="25" ht="18" customHeight="1" spans="1:7">
      <c r="A25" s="129" t="s">
        <v>123</v>
      </c>
      <c r="B25" s="129" t="s">
        <v>124</v>
      </c>
      <c r="C25" s="23">
        <v>254981.75</v>
      </c>
      <c r="D25" s="23">
        <v>254981.75</v>
      </c>
      <c r="E25" s="23">
        <v>254981.75</v>
      </c>
      <c r="F25" s="23"/>
      <c r="G25" s="23"/>
    </row>
    <row r="26" ht="18" customHeight="1" spans="1:7">
      <c r="A26" s="58" t="s">
        <v>55</v>
      </c>
      <c r="B26" s="58"/>
      <c r="C26" s="23">
        <v>4765663.7</v>
      </c>
      <c r="D26" s="23">
        <v>3215663.7</v>
      </c>
      <c r="E26" s="23">
        <v>2999041.86</v>
      </c>
      <c r="F26" s="23">
        <v>216621.84</v>
      </c>
      <c r="G26" s="23">
        <v>1550000</v>
      </c>
    </row>
  </sheetData>
  <mergeCells count="7">
    <mergeCell ref="A2:G2"/>
    <mergeCell ref="A3:E3"/>
    <mergeCell ref="A4:B4"/>
    <mergeCell ref="D4:F4"/>
    <mergeCell ref="A26:B26"/>
    <mergeCell ref="C4:C5"/>
    <mergeCell ref="G4:G5"/>
  </mergeCells>
  <printOptions horizontalCentered="1"/>
  <pageMargins left="0.357638888888889" right="0.357638888888889" top="0.60625" bottom="0.409027777777778" header="0.5" footer="0.5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1"/>
  <sheetViews>
    <sheetView showZeros="0" workbookViewId="0">
      <selection activeCell="C17" sqref="C17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56"/>
      <c r="B1" s="157"/>
      <c r="C1" s="157"/>
      <c r="D1" s="158"/>
      <c r="G1" s="159" t="s">
        <v>172</v>
      </c>
    </row>
    <row r="2" ht="39" customHeight="1" spans="1:7">
      <c r="A2" s="160" t="str">
        <f>"2025"&amp;"年“三公”经费支出预算表"</f>
        <v>2025年“三公”经费支出预算表</v>
      </c>
      <c r="B2" s="72"/>
      <c r="C2" s="72"/>
      <c r="D2" s="72"/>
      <c r="E2" s="72"/>
      <c r="F2" s="72"/>
      <c r="G2" s="72"/>
    </row>
    <row r="3" ht="18.75" customHeight="1" spans="1:7">
      <c r="A3" s="36" t="str">
        <f>"单位名称："&amp;"中国共产党临沧市委员会网络安全和信息化委员会办公室"</f>
        <v>单位名称：中国共产党临沧市委员会网络安全和信息化委员会办公室</v>
      </c>
      <c r="B3" s="157"/>
      <c r="C3" s="157"/>
      <c r="D3" s="76"/>
      <c r="E3" s="2"/>
      <c r="G3" s="159" t="s">
        <v>173</v>
      </c>
    </row>
    <row r="4" ht="18.75" customHeight="1" spans="1:7">
      <c r="A4" s="9" t="s">
        <v>174</v>
      </c>
      <c r="B4" s="9" t="s">
        <v>175</v>
      </c>
      <c r="C4" s="26" t="s">
        <v>176</v>
      </c>
      <c r="D4" s="11" t="s">
        <v>177</v>
      </c>
      <c r="E4" s="12"/>
      <c r="F4" s="13"/>
      <c r="G4" s="26" t="s">
        <v>178</v>
      </c>
    </row>
    <row r="5" ht="18.75" customHeight="1" spans="1:7">
      <c r="A5" s="16"/>
      <c r="B5" s="161"/>
      <c r="C5" s="28"/>
      <c r="D5" s="162" t="s">
        <v>57</v>
      </c>
      <c r="E5" s="162" t="s">
        <v>179</v>
      </c>
      <c r="F5" s="162" t="s">
        <v>180</v>
      </c>
      <c r="G5" s="28"/>
    </row>
    <row r="6" ht="18.75" customHeight="1" spans="1:7">
      <c r="A6" s="56" t="s">
        <v>55</v>
      </c>
      <c r="B6" s="163">
        <v>1</v>
      </c>
      <c r="C6" s="164">
        <v>2</v>
      </c>
      <c r="D6" s="165">
        <v>3</v>
      </c>
      <c r="E6" s="165">
        <v>4</v>
      </c>
      <c r="F6" s="165">
        <v>5</v>
      </c>
      <c r="G6" s="164">
        <v>6</v>
      </c>
    </row>
    <row r="7" ht="18.75" customHeight="1" spans="1:7">
      <c r="A7" s="56" t="s">
        <v>55</v>
      </c>
      <c r="B7" s="166">
        <v>45000</v>
      </c>
      <c r="C7" s="166"/>
      <c r="D7" s="166">
        <v>40000</v>
      </c>
      <c r="E7" s="166"/>
      <c r="F7" s="166">
        <v>40000</v>
      </c>
      <c r="G7" s="166">
        <v>5000</v>
      </c>
    </row>
    <row r="8" ht="18.75" customHeight="1" spans="1:7">
      <c r="A8" s="167" t="s">
        <v>181</v>
      </c>
      <c r="B8" s="166"/>
      <c r="C8" s="166"/>
      <c r="D8" s="166"/>
      <c r="E8" s="166"/>
      <c r="F8" s="166"/>
      <c r="G8" s="166"/>
    </row>
    <row r="9" ht="18.75" customHeight="1" spans="1:7">
      <c r="A9" s="167" t="s">
        <v>182</v>
      </c>
      <c r="B9" s="166">
        <v>45000</v>
      </c>
      <c r="C9" s="166"/>
      <c r="D9" s="166">
        <v>40000</v>
      </c>
      <c r="E9" s="166"/>
      <c r="F9" s="166">
        <v>40000</v>
      </c>
      <c r="G9" s="166">
        <v>5000</v>
      </c>
    </row>
    <row r="10" ht="18.75" customHeight="1" spans="1:7">
      <c r="A10" s="167" t="s">
        <v>183</v>
      </c>
      <c r="B10" s="166"/>
      <c r="C10" s="166"/>
      <c r="D10" s="166"/>
      <c r="E10" s="166"/>
      <c r="F10" s="166"/>
      <c r="G10" s="166"/>
    </row>
    <row r="11" ht="18.75" customHeight="1" spans="1:7">
      <c r="A11" s="167" t="s">
        <v>184</v>
      </c>
      <c r="B11" s="166"/>
      <c r="C11" s="166"/>
      <c r="D11" s="166"/>
      <c r="E11" s="166"/>
      <c r="F11" s="166"/>
      <c r="G11" s="166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57638888888889" right="0.357638888888889" top="0.60625" bottom="0.409027777777778" header="0.5" footer="0.5"/>
  <pageSetup paperSize="9" scale="9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50"/>
  <sheetViews>
    <sheetView showZeros="0" topLeftCell="A34" workbookViewId="0">
      <selection activeCell="H4" sqref="$A4:$XFD4"/>
    </sheetView>
  </sheetViews>
  <sheetFormatPr defaultColWidth="9.14285714285714" defaultRowHeight="14.25" customHeight="1"/>
  <cols>
    <col min="1" max="1" width="25" customWidth="1"/>
    <col min="2" max="2" width="20.1428571428571" customWidth="1"/>
    <col min="3" max="3" width="17.8571428571429" customWidth="1"/>
    <col min="4" max="4" width="8.42857142857143" customWidth="1"/>
    <col min="5" max="5" width="18.1428571428571" customWidth="1"/>
    <col min="6" max="6" width="7.28571428571429" customWidth="1"/>
    <col min="7" max="7" width="18.2857142857143" customWidth="1"/>
    <col min="8" max="9" width="12.8571428571429" customWidth="1"/>
    <col min="10" max="10" width="7.57142857142857" customWidth="1"/>
    <col min="11" max="11" width="7.28571428571429" customWidth="1"/>
    <col min="12" max="12" width="13.4285714285714" customWidth="1"/>
    <col min="13" max="13" width="5.57142857142857" customWidth="1"/>
    <col min="14" max="17" width="8.28571428571429" customWidth="1"/>
    <col min="18" max="18" width="5.85714285714286" customWidth="1"/>
    <col min="19" max="19" width="6.71428571428571" customWidth="1"/>
    <col min="20" max="20" width="7.42857142857143" customWidth="1"/>
    <col min="21" max="21" width="6.14285714285714" customWidth="1"/>
    <col min="22" max="22" width="8.28571428571429" customWidth="1"/>
    <col min="23" max="23" width="6.42857142857143" customWidth="1"/>
  </cols>
  <sheetData>
    <row r="1" ht="18.75" customHeight="1" spans="1:23">
      <c r="A1" s="138"/>
      <c r="B1" s="139"/>
      <c r="C1" s="138"/>
      <c r="D1" s="140"/>
      <c r="E1" s="140"/>
      <c r="F1" s="140"/>
      <c r="G1" s="140"/>
      <c r="H1" s="141"/>
      <c r="I1" s="141"/>
      <c r="J1" s="141"/>
      <c r="K1" s="141"/>
      <c r="L1" s="141"/>
      <c r="M1" s="141"/>
      <c r="N1" s="76"/>
      <c r="O1" s="76"/>
      <c r="P1" s="76"/>
      <c r="Q1" s="141"/>
      <c r="R1" s="138"/>
      <c r="S1" s="138"/>
      <c r="T1" s="138"/>
      <c r="U1" s="139"/>
      <c r="V1" s="153" t="s">
        <v>185</v>
      </c>
      <c r="W1" s="154"/>
    </row>
    <row r="2" ht="29" customHeight="1" spans="1:23">
      <c r="A2" s="113" t="str">
        <f>"2025"&amp;"年部门基本支出预算表"</f>
        <v>2025年部门基本支出预算表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79"/>
      <c r="O2" s="79"/>
      <c r="P2" s="79"/>
      <c r="Q2" s="80"/>
      <c r="R2" s="80"/>
      <c r="S2" s="80"/>
      <c r="T2" s="80"/>
      <c r="U2" s="80"/>
      <c r="V2" s="80"/>
      <c r="W2" s="80"/>
    </row>
    <row r="3" ht="18.75" customHeight="1" spans="1:23">
      <c r="A3" s="142" t="str">
        <f>"单位名称："&amp;"中国共产党临沧市委员会网络安全和信息化委员会办公室"</f>
        <v>单位名称：中国共产党临沧市委员会网络安全和信息化委员会办公室</v>
      </c>
      <c r="B3" s="143"/>
      <c r="C3" s="143"/>
      <c r="D3" s="143"/>
      <c r="E3" s="143"/>
      <c r="F3" s="143"/>
      <c r="G3" s="143"/>
      <c r="H3" s="144"/>
      <c r="I3" s="144"/>
      <c r="J3" s="144"/>
      <c r="K3" s="144"/>
      <c r="L3" s="144"/>
      <c r="M3" s="144"/>
      <c r="N3" s="65"/>
      <c r="O3" s="65"/>
      <c r="P3" s="65"/>
      <c r="Q3" s="144"/>
      <c r="R3" s="138"/>
      <c r="S3" s="138"/>
      <c r="T3" s="138"/>
      <c r="U3" s="139"/>
      <c r="V3" s="153" t="s">
        <v>173</v>
      </c>
      <c r="W3" s="154"/>
    </row>
    <row r="4" ht="18" customHeight="1" spans="1:23">
      <c r="A4" s="9" t="s">
        <v>186</v>
      </c>
      <c r="B4" s="9" t="s">
        <v>187</v>
      </c>
      <c r="C4" s="9" t="s">
        <v>188</v>
      </c>
      <c r="D4" s="9" t="s">
        <v>189</v>
      </c>
      <c r="E4" s="9" t="s">
        <v>190</v>
      </c>
      <c r="F4" s="9" t="s">
        <v>191</v>
      </c>
      <c r="G4" s="9" t="s">
        <v>192</v>
      </c>
      <c r="H4" s="145" t="s">
        <v>193</v>
      </c>
      <c r="I4" s="149" t="s">
        <v>193</v>
      </c>
      <c r="J4" s="149"/>
      <c r="K4" s="149"/>
      <c r="L4" s="149"/>
      <c r="M4" s="149"/>
      <c r="N4" s="150"/>
      <c r="O4" s="150"/>
      <c r="P4" s="150"/>
      <c r="Q4" s="149" t="s">
        <v>61</v>
      </c>
      <c r="R4" s="149" t="s">
        <v>77</v>
      </c>
      <c r="S4" s="149"/>
      <c r="T4" s="149"/>
      <c r="U4" s="149"/>
      <c r="V4" s="149"/>
      <c r="W4" s="155"/>
    </row>
    <row r="5" ht="18" customHeight="1" spans="1:23">
      <c r="A5" s="14"/>
      <c r="B5" s="14"/>
      <c r="C5" s="14"/>
      <c r="D5" s="14"/>
      <c r="E5" s="14"/>
      <c r="F5" s="14"/>
      <c r="G5" s="14"/>
      <c r="H5" s="9" t="s">
        <v>194</v>
      </c>
      <c r="I5" s="151" t="s">
        <v>58</v>
      </c>
      <c r="J5" s="84"/>
      <c r="K5" s="84"/>
      <c r="L5" s="84"/>
      <c r="M5" s="152"/>
      <c r="N5" s="39" t="s">
        <v>195</v>
      </c>
      <c r="O5" s="40"/>
      <c r="P5" s="41"/>
      <c r="Q5" s="9" t="s">
        <v>61</v>
      </c>
      <c r="R5" s="151" t="s">
        <v>77</v>
      </c>
      <c r="S5" s="84" t="s">
        <v>64</v>
      </c>
      <c r="T5" s="84" t="s">
        <v>77</v>
      </c>
      <c r="U5" s="84" t="s">
        <v>66</v>
      </c>
      <c r="V5" s="84" t="s">
        <v>67</v>
      </c>
      <c r="W5" s="152" t="s">
        <v>68</v>
      </c>
    </row>
    <row r="6" ht="18.75" customHeight="1" spans="1:23">
      <c r="A6" s="15"/>
      <c r="B6" s="15"/>
      <c r="C6" s="15"/>
      <c r="D6" s="15"/>
      <c r="E6" s="15"/>
      <c r="F6" s="15"/>
      <c r="G6" s="15"/>
      <c r="H6" s="15"/>
      <c r="I6" s="151" t="s">
        <v>196</v>
      </c>
      <c r="J6" s="9" t="s">
        <v>197</v>
      </c>
      <c r="K6" s="9" t="s">
        <v>198</v>
      </c>
      <c r="L6" s="9" t="s">
        <v>199</v>
      </c>
      <c r="M6" s="9" t="s">
        <v>200</v>
      </c>
      <c r="N6" s="9" t="s">
        <v>58</v>
      </c>
      <c r="O6" s="9" t="s">
        <v>59</v>
      </c>
      <c r="P6" s="9" t="s">
        <v>60</v>
      </c>
      <c r="Q6" s="15"/>
      <c r="R6" s="9" t="s">
        <v>57</v>
      </c>
      <c r="S6" s="9" t="s">
        <v>64</v>
      </c>
      <c r="T6" s="9" t="s">
        <v>65</v>
      </c>
      <c r="U6" s="9" t="s">
        <v>66</v>
      </c>
      <c r="V6" s="9" t="s">
        <v>67</v>
      </c>
      <c r="W6" s="9" t="s">
        <v>68</v>
      </c>
    </row>
    <row r="7" ht="37.5" customHeight="1" spans="1:23">
      <c r="A7" s="16"/>
      <c r="B7" s="16"/>
      <c r="C7" s="16"/>
      <c r="D7" s="16"/>
      <c r="E7" s="16"/>
      <c r="F7" s="16"/>
      <c r="G7" s="16"/>
      <c r="H7" s="16"/>
      <c r="I7" s="101"/>
      <c r="J7" s="16" t="s">
        <v>201</v>
      </c>
      <c r="K7" s="16" t="s">
        <v>198</v>
      </c>
      <c r="L7" s="16" t="s">
        <v>199</v>
      </c>
      <c r="M7" s="16" t="s">
        <v>200</v>
      </c>
      <c r="N7" s="16" t="s">
        <v>198</v>
      </c>
      <c r="O7" s="16" t="s">
        <v>199</v>
      </c>
      <c r="P7" s="16" t="s">
        <v>200</v>
      </c>
      <c r="Q7" s="16" t="s">
        <v>61</v>
      </c>
      <c r="R7" s="16" t="s">
        <v>57</v>
      </c>
      <c r="S7" s="16" t="s">
        <v>64</v>
      </c>
      <c r="T7" s="16" t="s">
        <v>202</v>
      </c>
      <c r="U7" s="16" t="s">
        <v>66</v>
      </c>
      <c r="V7" s="16" t="s">
        <v>67</v>
      </c>
      <c r="W7" s="16" t="s">
        <v>68</v>
      </c>
    </row>
    <row r="8" ht="19.5" customHeight="1" spans="1:23">
      <c r="A8" s="146">
        <v>1</v>
      </c>
      <c r="B8" s="146">
        <v>2</v>
      </c>
      <c r="C8" s="146">
        <v>3</v>
      </c>
      <c r="D8" s="146">
        <v>4</v>
      </c>
      <c r="E8" s="146">
        <v>5</v>
      </c>
      <c r="F8" s="146">
        <v>6</v>
      </c>
      <c r="G8" s="146">
        <v>7</v>
      </c>
      <c r="H8" s="146">
        <v>8</v>
      </c>
      <c r="I8" s="146">
        <v>9</v>
      </c>
      <c r="J8" s="146">
        <v>10</v>
      </c>
      <c r="K8" s="146">
        <v>11</v>
      </c>
      <c r="L8" s="146">
        <v>12</v>
      </c>
      <c r="M8" s="146">
        <v>13</v>
      </c>
      <c r="N8" s="146">
        <v>14</v>
      </c>
      <c r="O8" s="146">
        <v>15</v>
      </c>
      <c r="P8" s="146">
        <v>16</v>
      </c>
      <c r="Q8" s="146">
        <v>17</v>
      </c>
      <c r="R8" s="146">
        <v>18</v>
      </c>
      <c r="S8" s="146">
        <v>19</v>
      </c>
      <c r="T8" s="146">
        <v>20</v>
      </c>
      <c r="U8" s="146">
        <v>21</v>
      </c>
      <c r="V8" s="146">
        <v>22</v>
      </c>
      <c r="W8" s="146">
        <v>23</v>
      </c>
    </row>
    <row r="9" ht="32" customHeight="1" spans="1:23">
      <c r="A9" s="29" t="s">
        <v>70</v>
      </c>
      <c r="B9" s="29"/>
      <c r="C9" s="29"/>
      <c r="D9" s="29"/>
      <c r="E9" s="29"/>
      <c r="F9" s="29"/>
      <c r="G9" s="29"/>
      <c r="H9" s="147">
        <v>3215663.7</v>
      </c>
      <c r="I9" s="147">
        <v>3215663.7</v>
      </c>
      <c r="J9" s="147"/>
      <c r="K9" s="147"/>
      <c r="L9" s="147">
        <v>3215663.7</v>
      </c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</row>
    <row r="10" ht="17" customHeight="1" spans="1:23">
      <c r="A10" s="29"/>
      <c r="B10" s="20" t="s">
        <v>203</v>
      </c>
      <c r="C10" s="20" t="s">
        <v>204</v>
      </c>
      <c r="D10" s="20" t="s">
        <v>87</v>
      </c>
      <c r="E10" s="20" t="s">
        <v>88</v>
      </c>
      <c r="F10" s="20" t="s">
        <v>205</v>
      </c>
      <c r="G10" s="20" t="s">
        <v>206</v>
      </c>
      <c r="H10" s="147">
        <v>497928</v>
      </c>
      <c r="I10" s="147">
        <v>497928</v>
      </c>
      <c r="J10" s="147"/>
      <c r="K10" s="147"/>
      <c r="L10" s="147">
        <v>497928</v>
      </c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</row>
    <row r="11" ht="17" customHeight="1" spans="1:23">
      <c r="A11" s="148"/>
      <c r="B11" s="20" t="s">
        <v>207</v>
      </c>
      <c r="C11" s="20" t="s">
        <v>208</v>
      </c>
      <c r="D11" s="20" t="s">
        <v>93</v>
      </c>
      <c r="E11" s="20" t="s">
        <v>94</v>
      </c>
      <c r="F11" s="20" t="s">
        <v>205</v>
      </c>
      <c r="G11" s="20" t="s">
        <v>206</v>
      </c>
      <c r="H11" s="147">
        <v>328296</v>
      </c>
      <c r="I11" s="147">
        <v>328296</v>
      </c>
      <c r="J11" s="147"/>
      <c r="K11" s="147"/>
      <c r="L11" s="147">
        <v>328296</v>
      </c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</row>
    <row r="12" ht="17" customHeight="1" spans="1:23">
      <c r="A12" s="148"/>
      <c r="B12" s="20" t="s">
        <v>203</v>
      </c>
      <c r="C12" s="20" t="s">
        <v>204</v>
      </c>
      <c r="D12" s="20" t="s">
        <v>87</v>
      </c>
      <c r="E12" s="20" t="s">
        <v>88</v>
      </c>
      <c r="F12" s="20" t="s">
        <v>209</v>
      </c>
      <c r="G12" s="20" t="s">
        <v>210</v>
      </c>
      <c r="H12" s="147">
        <v>594708</v>
      </c>
      <c r="I12" s="147">
        <v>594708</v>
      </c>
      <c r="J12" s="147"/>
      <c r="K12" s="147"/>
      <c r="L12" s="147">
        <v>594708</v>
      </c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</row>
    <row r="13" ht="17" customHeight="1" spans="1:23">
      <c r="A13" s="148"/>
      <c r="B13" s="20" t="s">
        <v>207</v>
      </c>
      <c r="C13" s="20" t="s">
        <v>208</v>
      </c>
      <c r="D13" s="20" t="s">
        <v>93</v>
      </c>
      <c r="E13" s="20" t="s">
        <v>94</v>
      </c>
      <c r="F13" s="20" t="s">
        <v>209</v>
      </c>
      <c r="G13" s="20" t="s">
        <v>210</v>
      </c>
      <c r="H13" s="147">
        <v>23700</v>
      </c>
      <c r="I13" s="147">
        <v>23700</v>
      </c>
      <c r="J13" s="147"/>
      <c r="K13" s="147"/>
      <c r="L13" s="147">
        <v>23700</v>
      </c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</row>
    <row r="14" ht="17" customHeight="1" spans="1:23">
      <c r="A14" s="148"/>
      <c r="B14" s="20" t="s">
        <v>211</v>
      </c>
      <c r="C14" s="20" t="s">
        <v>212</v>
      </c>
      <c r="D14" s="20" t="s">
        <v>87</v>
      </c>
      <c r="E14" s="20" t="s">
        <v>88</v>
      </c>
      <c r="F14" s="20" t="s">
        <v>213</v>
      </c>
      <c r="G14" s="20" t="s">
        <v>214</v>
      </c>
      <c r="H14" s="147">
        <v>222420</v>
      </c>
      <c r="I14" s="147">
        <v>222420</v>
      </c>
      <c r="J14" s="147"/>
      <c r="K14" s="147"/>
      <c r="L14" s="147">
        <v>222420</v>
      </c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</row>
    <row r="15" ht="17" customHeight="1" spans="1:23">
      <c r="A15" s="148"/>
      <c r="B15" s="20" t="s">
        <v>203</v>
      </c>
      <c r="C15" s="20" t="s">
        <v>204</v>
      </c>
      <c r="D15" s="20" t="s">
        <v>87</v>
      </c>
      <c r="E15" s="20" t="s">
        <v>88</v>
      </c>
      <c r="F15" s="20" t="s">
        <v>213</v>
      </c>
      <c r="G15" s="20" t="s">
        <v>214</v>
      </c>
      <c r="H15" s="147">
        <v>41494</v>
      </c>
      <c r="I15" s="147">
        <v>41494</v>
      </c>
      <c r="J15" s="147"/>
      <c r="K15" s="147"/>
      <c r="L15" s="147">
        <v>41494</v>
      </c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</row>
    <row r="16" ht="31" customHeight="1" spans="1:23">
      <c r="A16" s="148"/>
      <c r="B16" s="20" t="s">
        <v>215</v>
      </c>
      <c r="C16" s="20" t="s">
        <v>216</v>
      </c>
      <c r="D16" s="20" t="s">
        <v>93</v>
      </c>
      <c r="E16" s="20" t="s">
        <v>94</v>
      </c>
      <c r="F16" s="20" t="s">
        <v>217</v>
      </c>
      <c r="G16" s="20" t="s">
        <v>218</v>
      </c>
      <c r="H16" s="147">
        <v>144000</v>
      </c>
      <c r="I16" s="147">
        <v>144000</v>
      </c>
      <c r="J16" s="147"/>
      <c r="K16" s="147"/>
      <c r="L16" s="147">
        <v>144000</v>
      </c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</row>
    <row r="17" ht="18" customHeight="1" spans="1:23">
      <c r="A17" s="148"/>
      <c r="B17" s="20" t="s">
        <v>207</v>
      </c>
      <c r="C17" s="20" t="s">
        <v>208</v>
      </c>
      <c r="D17" s="20" t="s">
        <v>93</v>
      </c>
      <c r="E17" s="20" t="s">
        <v>94</v>
      </c>
      <c r="F17" s="20" t="s">
        <v>217</v>
      </c>
      <c r="G17" s="20" t="s">
        <v>218</v>
      </c>
      <c r="H17" s="147">
        <v>104700</v>
      </c>
      <c r="I17" s="147">
        <v>104700</v>
      </c>
      <c r="J17" s="147"/>
      <c r="K17" s="147"/>
      <c r="L17" s="147">
        <v>104700</v>
      </c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</row>
    <row r="18" ht="18" customHeight="1" spans="1:23">
      <c r="A18" s="148"/>
      <c r="B18" s="20" t="s">
        <v>207</v>
      </c>
      <c r="C18" s="20" t="s">
        <v>208</v>
      </c>
      <c r="D18" s="20" t="s">
        <v>93</v>
      </c>
      <c r="E18" s="20" t="s">
        <v>94</v>
      </c>
      <c r="F18" s="20" t="s">
        <v>217</v>
      </c>
      <c r="G18" s="20" t="s">
        <v>218</v>
      </c>
      <c r="H18" s="147">
        <v>85920</v>
      </c>
      <c r="I18" s="147">
        <v>85920</v>
      </c>
      <c r="J18" s="147"/>
      <c r="K18" s="147"/>
      <c r="L18" s="147">
        <v>85920</v>
      </c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</row>
    <row r="19" ht="18" customHeight="1" spans="1:23">
      <c r="A19" s="148"/>
      <c r="B19" s="20" t="s">
        <v>207</v>
      </c>
      <c r="C19" s="20" t="s">
        <v>208</v>
      </c>
      <c r="D19" s="20" t="s">
        <v>93</v>
      </c>
      <c r="E19" s="20" t="s">
        <v>94</v>
      </c>
      <c r="F19" s="20" t="s">
        <v>217</v>
      </c>
      <c r="G19" s="20" t="s">
        <v>218</v>
      </c>
      <c r="H19" s="147">
        <v>134661.96</v>
      </c>
      <c r="I19" s="147">
        <v>134661.96</v>
      </c>
      <c r="J19" s="147"/>
      <c r="K19" s="147"/>
      <c r="L19" s="147">
        <v>134661.96</v>
      </c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</row>
    <row r="20" ht="27" customHeight="1" spans="1:23">
      <c r="A20" s="148"/>
      <c r="B20" s="20" t="s">
        <v>219</v>
      </c>
      <c r="C20" s="20" t="s">
        <v>220</v>
      </c>
      <c r="D20" s="20" t="s">
        <v>103</v>
      </c>
      <c r="E20" s="20" t="s">
        <v>104</v>
      </c>
      <c r="F20" s="20" t="s">
        <v>221</v>
      </c>
      <c r="G20" s="20" t="s">
        <v>222</v>
      </c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</row>
    <row r="21" ht="27" customHeight="1" spans="1:23">
      <c r="A21" s="148"/>
      <c r="B21" s="20" t="s">
        <v>219</v>
      </c>
      <c r="C21" s="20" t="s">
        <v>220</v>
      </c>
      <c r="D21" s="20" t="s">
        <v>103</v>
      </c>
      <c r="E21" s="20" t="s">
        <v>104</v>
      </c>
      <c r="F21" s="20" t="s">
        <v>221</v>
      </c>
      <c r="G21" s="20" t="s">
        <v>222</v>
      </c>
      <c r="H21" s="147">
        <v>308765.75</v>
      </c>
      <c r="I21" s="147">
        <v>308765.75</v>
      </c>
      <c r="J21" s="147"/>
      <c r="K21" s="147"/>
      <c r="L21" s="147">
        <v>308765.75</v>
      </c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</row>
    <row r="22" ht="25" customHeight="1" spans="1:23">
      <c r="A22" s="148"/>
      <c r="B22" s="20" t="s">
        <v>219</v>
      </c>
      <c r="C22" s="20" t="s">
        <v>220</v>
      </c>
      <c r="D22" s="20" t="s">
        <v>105</v>
      </c>
      <c r="E22" s="20" t="s">
        <v>106</v>
      </c>
      <c r="F22" s="20" t="s">
        <v>223</v>
      </c>
      <c r="G22" s="20" t="s">
        <v>224</v>
      </c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</row>
    <row r="23" ht="16" customHeight="1" spans="1:23">
      <c r="A23" s="148"/>
      <c r="B23" s="20" t="s">
        <v>219</v>
      </c>
      <c r="C23" s="20" t="s">
        <v>220</v>
      </c>
      <c r="D23" s="20" t="s">
        <v>111</v>
      </c>
      <c r="E23" s="20" t="s">
        <v>112</v>
      </c>
      <c r="F23" s="20" t="s">
        <v>225</v>
      </c>
      <c r="G23" s="20" t="s">
        <v>226</v>
      </c>
      <c r="H23" s="147">
        <v>86985.65</v>
      </c>
      <c r="I23" s="147">
        <v>86985.65</v>
      </c>
      <c r="J23" s="147"/>
      <c r="K23" s="147"/>
      <c r="L23" s="147">
        <v>86985.65</v>
      </c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</row>
    <row r="24" ht="16" customHeight="1" spans="1:23">
      <c r="A24" s="148"/>
      <c r="B24" s="20" t="s">
        <v>219</v>
      </c>
      <c r="C24" s="20" t="s">
        <v>220</v>
      </c>
      <c r="D24" s="20" t="s">
        <v>113</v>
      </c>
      <c r="E24" s="20" t="s">
        <v>114</v>
      </c>
      <c r="F24" s="20" t="s">
        <v>225</v>
      </c>
      <c r="G24" s="20" t="s">
        <v>226</v>
      </c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</row>
    <row r="25" ht="16" customHeight="1" spans="1:23">
      <c r="A25" s="148"/>
      <c r="B25" s="20" t="s">
        <v>219</v>
      </c>
      <c r="C25" s="20" t="s">
        <v>220</v>
      </c>
      <c r="D25" s="20" t="s">
        <v>113</v>
      </c>
      <c r="E25" s="20" t="s">
        <v>114</v>
      </c>
      <c r="F25" s="20" t="s">
        <v>225</v>
      </c>
      <c r="G25" s="20" t="s">
        <v>226</v>
      </c>
      <c r="H25" s="147">
        <v>50029.15</v>
      </c>
      <c r="I25" s="147">
        <v>50029.15</v>
      </c>
      <c r="J25" s="147"/>
      <c r="K25" s="147"/>
      <c r="L25" s="147">
        <v>50029.15</v>
      </c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</row>
    <row r="26" ht="16" customHeight="1" spans="1:23">
      <c r="A26" s="148"/>
      <c r="B26" s="20" t="s">
        <v>219</v>
      </c>
      <c r="C26" s="20" t="s">
        <v>220</v>
      </c>
      <c r="D26" s="20" t="s">
        <v>115</v>
      </c>
      <c r="E26" s="20" t="s">
        <v>116</v>
      </c>
      <c r="F26" s="20" t="s">
        <v>227</v>
      </c>
      <c r="G26" s="20" t="s">
        <v>228</v>
      </c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</row>
    <row r="27" ht="16" customHeight="1" spans="1:23">
      <c r="A27" s="148"/>
      <c r="B27" s="20" t="s">
        <v>219</v>
      </c>
      <c r="C27" s="20" t="s">
        <v>220</v>
      </c>
      <c r="D27" s="20" t="s">
        <v>115</v>
      </c>
      <c r="E27" s="20" t="s">
        <v>116</v>
      </c>
      <c r="F27" s="20" t="s">
        <v>227</v>
      </c>
      <c r="G27" s="20" t="s">
        <v>228</v>
      </c>
      <c r="H27" s="147">
        <v>61853.58</v>
      </c>
      <c r="I27" s="147">
        <v>61853.58</v>
      </c>
      <c r="J27" s="147"/>
      <c r="K27" s="147"/>
      <c r="L27" s="147">
        <v>61853.58</v>
      </c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</row>
    <row r="28" ht="27" customHeight="1" spans="1:23">
      <c r="A28" s="148"/>
      <c r="B28" s="20" t="s">
        <v>219</v>
      </c>
      <c r="C28" s="20" t="s">
        <v>220</v>
      </c>
      <c r="D28" s="20" t="s">
        <v>117</v>
      </c>
      <c r="E28" s="20" t="s">
        <v>118</v>
      </c>
      <c r="F28" s="20" t="s">
        <v>229</v>
      </c>
      <c r="G28" s="20" t="s">
        <v>230</v>
      </c>
      <c r="H28" s="147">
        <v>5280</v>
      </c>
      <c r="I28" s="147">
        <v>5280</v>
      </c>
      <c r="J28" s="147"/>
      <c r="K28" s="147"/>
      <c r="L28" s="147">
        <v>5280</v>
      </c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</row>
    <row r="29" ht="27" customHeight="1" spans="1:23">
      <c r="A29" s="148"/>
      <c r="B29" s="20" t="s">
        <v>219</v>
      </c>
      <c r="C29" s="20" t="s">
        <v>220</v>
      </c>
      <c r="D29" s="20" t="s">
        <v>117</v>
      </c>
      <c r="E29" s="20" t="s">
        <v>118</v>
      </c>
      <c r="F29" s="20" t="s">
        <v>229</v>
      </c>
      <c r="G29" s="20" t="s">
        <v>230</v>
      </c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</row>
    <row r="30" ht="27" customHeight="1" spans="1:23">
      <c r="A30" s="148"/>
      <c r="B30" s="20" t="s">
        <v>219</v>
      </c>
      <c r="C30" s="20" t="s">
        <v>220</v>
      </c>
      <c r="D30" s="20" t="s">
        <v>117</v>
      </c>
      <c r="E30" s="20" t="s">
        <v>118</v>
      </c>
      <c r="F30" s="20" t="s">
        <v>229</v>
      </c>
      <c r="G30" s="20" t="s">
        <v>230</v>
      </c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</row>
    <row r="31" ht="18" customHeight="1" spans="1:23">
      <c r="A31" s="148"/>
      <c r="B31" s="20" t="s">
        <v>219</v>
      </c>
      <c r="C31" s="20" t="s">
        <v>220</v>
      </c>
      <c r="D31" s="20" t="s">
        <v>93</v>
      </c>
      <c r="E31" s="20" t="s">
        <v>94</v>
      </c>
      <c r="F31" s="20" t="s">
        <v>229</v>
      </c>
      <c r="G31" s="20" t="s">
        <v>230</v>
      </c>
      <c r="H31" s="147">
        <v>4932.45</v>
      </c>
      <c r="I31" s="147">
        <v>4932.45</v>
      </c>
      <c r="J31" s="147"/>
      <c r="K31" s="147"/>
      <c r="L31" s="147">
        <v>4932.45</v>
      </c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</row>
    <row r="32" ht="26" customHeight="1" spans="1:23">
      <c r="A32" s="148"/>
      <c r="B32" s="20" t="s">
        <v>219</v>
      </c>
      <c r="C32" s="20" t="s">
        <v>220</v>
      </c>
      <c r="D32" s="20" t="s">
        <v>117</v>
      </c>
      <c r="E32" s="20" t="s">
        <v>118</v>
      </c>
      <c r="F32" s="20" t="s">
        <v>229</v>
      </c>
      <c r="G32" s="20" t="s">
        <v>230</v>
      </c>
      <c r="H32" s="147">
        <v>3859.57</v>
      </c>
      <c r="I32" s="147">
        <v>3859.57</v>
      </c>
      <c r="J32" s="147"/>
      <c r="K32" s="147"/>
      <c r="L32" s="147">
        <v>3859.57</v>
      </c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</row>
    <row r="33" ht="16" customHeight="1" spans="1:23">
      <c r="A33" s="148"/>
      <c r="B33" s="20" t="s">
        <v>231</v>
      </c>
      <c r="C33" s="20" t="s">
        <v>124</v>
      </c>
      <c r="D33" s="20" t="s">
        <v>123</v>
      </c>
      <c r="E33" s="20" t="s">
        <v>124</v>
      </c>
      <c r="F33" s="20" t="s">
        <v>232</v>
      </c>
      <c r="G33" s="20" t="s">
        <v>124</v>
      </c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</row>
    <row r="34" ht="16" customHeight="1" spans="1:23">
      <c r="A34" s="148"/>
      <c r="B34" s="20" t="s">
        <v>231</v>
      </c>
      <c r="C34" s="20" t="s">
        <v>124</v>
      </c>
      <c r="D34" s="20" t="s">
        <v>123</v>
      </c>
      <c r="E34" s="20" t="s">
        <v>124</v>
      </c>
      <c r="F34" s="20" t="s">
        <v>232</v>
      </c>
      <c r="G34" s="20" t="s">
        <v>124</v>
      </c>
      <c r="H34" s="147">
        <v>254981.75</v>
      </c>
      <c r="I34" s="147">
        <v>254981.75</v>
      </c>
      <c r="J34" s="147"/>
      <c r="K34" s="147"/>
      <c r="L34" s="147">
        <v>254981.75</v>
      </c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</row>
    <row r="35" ht="16" customHeight="1" spans="1:23">
      <c r="A35" s="148"/>
      <c r="B35" s="20" t="s">
        <v>233</v>
      </c>
      <c r="C35" s="20" t="s">
        <v>234</v>
      </c>
      <c r="D35" s="20" t="s">
        <v>87</v>
      </c>
      <c r="E35" s="20" t="s">
        <v>88</v>
      </c>
      <c r="F35" s="20" t="s">
        <v>235</v>
      </c>
      <c r="G35" s="20" t="s">
        <v>236</v>
      </c>
      <c r="H35" s="147">
        <v>1000</v>
      </c>
      <c r="I35" s="147">
        <v>1000</v>
      </c>
      <c r="J35" s="147"/>
      <c r="K35" s="147"/>
      <c r="L35" s="147">
        <v>1000</v>
      </c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</row>
    <row r="36" ht="16" customHeight="1" spans="1:23">
      <c r="A36" s="148"/>
      <c r="B36" s="20" t="s">
        <v>233</v>
      </c>
      <c r="C36" s="20" t="s">
        <v>234</v>
      </c>
      <c r="D36" s="20" t="s">
        <v>87</v>
      </c>
      <c r="E36" s="20" t="s">
        <v>88</v>
      </c>
      <c r="F36" s="20" t="s">
        <v>237</v>
      </c>
      <c r="G36" s="20" t="s">
        <v>238</v>
      </c>
      <c r="H36" s="147">
        <v>16000</v>
      </c>
      <c r="I36" s="147">
        <v>16000</v>
      </c>
      <c r="J36" s="147"/>
      <c r="K36" s="147"/>
      <c r="L36" s="147">
        <v>16000</v>
      </c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</row>
    <row r="37" ht="16" customHeight="1" spans="1:23">
      <c r="A37" s="148"/>
      <c r="B37" s="20" t="s">
        <v>233</v>
      </c>
      <c r="C37" s="20" t="s">
        <v>234</v>
      </c>
      <c r="D37" s="20" t="s">
        <v>87</v>
      </c>
      <c r="E37" s="20" t="s">
        <v>88</v>
      </c>
      <c r="F37" s="20" t="s">
        <v>239</v>
      </c>
      <c r="G37" s="20" t="s">
        <v>240</v>
      </c>
      <c r="H37" s="147">
        <v>19100</v>
      </c>
      <c r="I37" s="147">
        <v>19100</v>
      </c>
      <c r="J37" s="147"/>
      <c r="K37" s="147"/>
      <c r="L37" s="147">
        <v>19100</v>
      </c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</row>
    <row r="38" ht="16" customHeight="1" spans="1:23">
      <c r="A38" s="148"/>
      <c r="B38" s="20" t="s">
        <v>233</v>
      </c>
      <c r="C38" s="20" t="s">
        <v>234</v>
      </c>
      <c r="D38" s="20" t="s">
        <v>93</v>
      </c>
      <c r="E38" s="20" t="s">
        <v>94</v>
      </c>
      <c r="F38" s="20" t="s">
        <v>239</v>
      </c>
      <c r="G38" s="20" t="s">
        <v>240</v>
      </c>
      <c r="H38" s="147">
        <v>17880</v>
      </c>
      <c r="I38" s="147">
        <v>17880</v>
      </c>
      <c r="J38" s="147"/>
      <c r="K38" s="147"/>
      <c r="L38" s="147">
        <v>17880</v>
      </c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</row>
    <row r="39" ht="16" customHeight="1" spans="1:23">
      <c r="A39" s="148"/>
      <c r="B39" s="20" t="s">
        <v>233</v>
      </c>
      <c r="C39" s="20" t="s">
        <v>234</v>
      </c>
      <c r="D39" s="20" t="s">
        <v>93</v>
      </c>
      <c r="E39" s="20" t="s">
        <v>94</v>
      </c>
      <c r="F39" s="20" t="s">
        <v>237</v>
      </c>
      <c r="G39" s="20" t="s">
        <v>238</v>
      </c>
      <c r="H39" s="147">
        <v>11000</v>
      </c>
      <c r="I39" s="147">
        <v>11000</v>
      </c>
      <c r="J39" s="147"/>
      <c r="K39" s="147"/>
      <c r="L39" s="147">
        <v>11000</v>
      </c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</row>
    <row r="40" ht="16" customHeight="1" spans="1:23">
      <c r="A40" s="148"/>
      <c r="B40" s="20" t="s">
        <v>241</v>
      </c>
      <c r="C40" s="20" t="s">
        <v>242</v>
      </c>
      <c r="D40" s="20" t="s">
        <v>101</v>
      </c>
      <c r="E40" s="20" t="s">
        <v>102</v>
      </c>
      <c r="F40" s="20" t="s">
        <v>239</v>
      </c>
      <c r="G40" s="20" t="s">
        <v>240</v>
      </c>
      <c r="H40" s="147">
        <v>1200</v>
      </c>
      <c r="I40" s="147">
        <v>1200</v>
      </c>
      <c r="J40" s="147"/>
      <c r="K40" s="147"/>
      <c r="L40" s="147">
        <v>1200</v>
      </c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</row>
    <row r="41" ht="18" customHeight="1" spans="1:23">
      <c r="A41" s="148"/>
      <c r="B41" s="20" t="s">
        <v>243</v>
      </c>
      <c r="C41" s="20" t="s">
        <v>244</v>
      </c>
      <c r="D41" s="20" t="s">
        <v>87</v>
      </c>
      <c r="E41" s="20" t="s">
        <v>88</v>
      </c>
      <c r="F41" s="20" t="s">
        <v>235</v>
      </c>
      <c r="G41" s="20" t="s">
        <v>236</v>
      </c>
      <c r="H41" s="147">
        <v>7468.92</v>
      </c>
      <c r="I41" s="147">
        <v>7468.92</v>
      </c>
      <c r="J41" s="147"/>
      <c r="K41" s="147"/>
      <c r="L41" s="147">
        <v>7468.92</v>
      </c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</row>
    <row r="42" ht="18" customHeight="1" spans="1:23">
      <c r="A42" s="148"/>
      <c r="B42" s="20" t="s">
        <v>243</v>
      </c>
      <c r="C42" s="20" t="s">
        <v>244</v>
      </c>
      <c r="D42" s="20" t="s">
        <v>93</v>
      </c>
      <c r="E42" s="20" t="s">
        <v>94</v>
      </c>
      <c r="F42" s="20" t="s">
        <v>235</v>
      </c>
      <c r="G42" s="20" t="s">
        <v>236</v>
      </c>
      <c r="H42" s="147">
        <v>4924.44</v>
      </c>
      <c r="I42" s="147">
        <v>4924.44</v>
      </c>
      <c r="J42" s="147"/>
      <c r="K42" s="147"/>
      <c r="L42" s="147">
        <v>4924.44</v>
      </c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</row>
    <row r="43" ht="18" customHeight="1" spans="1:23">
      <c r="A43" s="148"/>
      <c r="B43" s="20" t="s">
        <v>245</v>
      </c>
      <c r="C43" s="20" t="s">
        <v>246</v>
      </c>
      <c r="D43" s="20" t="s">
        <v>87</v>
      </c>
      <c r="E43" s="20" t="s">
        <v>88</v>
      </c>
      <c r="F43" s="20" t="s">
        <v>247</v>
      </c>
      <c r="G43" s="20" t="s">
        <v>246</v>
      </c>
      <c r="H43" s="147">
        <v>9958.56</v>
      </c>
      <c r="I43" s="147">
        <v>9958.56</v>
      </c>
      <c r="J43" s="147"/>
      <c r="K43" s="147"/>
      <c r="L43" s="147">
        <v>9958.56</v>
      </c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</row>
    <row r="44" ht="18" customHeight="1" spans="1:23">
      <c r="A44" s="148"/>
      <c r="B44" s="20" t="s">
        <v>245</v>
      </c>
      <c r="C44" s="20" t="s">
        <v>246</v>
      </c>
      <c r="D44" s="20" t="s">
        <v>93</v>
      </c>
      <c r="E44" s="20" t="s">
        <v>94</v>
      </c>
      <c r="F44" s="20" t="s">
        <v>247</v>
      </c>
      <c r="G44" s="20" t="s">
        <v>246</v>
      </c>
      <c r="H44" s="147">
        <v>6565.92</v>
      </c>
      <c r="I44" s="147">
        <v>6565.92</v>
      </c>
      <c r="J44" s="147"/>
      <c r="K44" s="147"/>
      <c r="L44" s="147">
        <v>6565.92</v>
      </c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</row>
    <row r="45" ht="18" customHeight="1" spans="1:23">
      <c r="A45" s="148"/>
      <c r="B45" s="20" t="s">
        <v>248</v>
      </c>
      <c r="C45" s="20" t="s">
        <v>249</v>
      </c>
      <c r="D45" s="20" t="s">
        <v>87</v>
      </c>
      <c r="E45" s="20" t="s">
        <v>88</v>
      </c>
      <c r="F45" s="20" t="s">
        <v>250</v>
      </c>
      <c r="G45" s="20" t="s">
        <v>249</v>
      </c>
      <c r="H45" s="147">
        <v>180</v>
      </c>
      <c r="I45" s="147">
        <v>180</v>
      </c>
      <c r="J45" s="147"/>
      <c r="K45" s="147"/>
      <c r="L45" s="147">
        <v>180</v>
      </c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</row>
    <row r="46" ht="18" customHeight="1" spans="1:23">
      <c r="A46" s="148"/>
      <c r="B46" s="20" t="s">
        <v>248</v>
      </c>
      <c r="C46" s="20" t="s">
        <v>249</v>
      </c>
      <c r="D46" s="20" t="s">
        <v>93</v>
      </c>
      <c r="E46" s="20" t="s">
        <v>94</v>
      </c>
      <c r="F46" s="20" t="s">
        <v>250</v>
      </c>
      <c r="G46" s="20" t="s">
        <v>249</v>
      </c>
      <c r="H46" s="147">
        <v>144</v>
      </c>
      <c r="I46" s="147">
        <v>144</v>
      </c>
      <c r="J46" s="147"/>
      <c r="K46" s="147"/>
      <c r="L46" s="147">
        <v>144</v>
      </c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</row>
    <row r="47" ht="18" customHeight="1" spans="1:23">
      <c r="A47" s="148"/>
      <c r="B47" s="20" t="s">
        <v>251</v>
      </c>
      <c r="C47" s="20" t="s">
        <v>252</v>
      </c>
      <c r="D47" s="20" t="s">
        <v>87</v>
      </c>
      <c r="E47" s="20" t="s">
        <v>88</v>
      </c>
      <c r="F47" s="20" t="s">
        <v>253</v>
      </c>
      <c r="G47" s="20" t="s">
        <v>252</v>
      </c>
      <c r="H47" s="147">
        <v>15000</v>
      </c>
      <c r="I47" s="147">
        <v>15000</v>
      </c>
      <c r="J47" s="147"/>
      <c r="K47" s="147"/>
      <c r="L47" s="147">
        <v>15000</v>
      </c>
      <c r="M47" s="147"/>
      <c r="N47" s="147"/>
      <c r="O47" s="147"/>
      <c r="P47" s="147"/>
      <c r="Q47" s="147"/>
      <c r="R47" s="147"/>
      <c r="S47" s="147"/>
      <c r="T47" s="147"/>
      <c r="U47" s="147"/>
      <c r="V47" s="147"/>
      <c r="W47" s="147"/>
    </row>
    <row r="48" ht="18" customHeight="1" spans="1:23">
      <c r="A48" s="148"/>
      <c r="B48" s="20" t="s">
        <v>254</v>
      </c>
      <c r="C48" s="20" t="s">
        <v>255</v>
      </c>
      <c r="D48" s="20" t="s">
        <v>87</v>
      </c>
      <c r="E48" s="20" t="s">
        <v>88</v>
      </c>
      <c r="F48" s="20" t="s">
        <v>256</v>
      </c>
      <c r="G48" s="20" t="s">
        <v>257</v>
      </c>
      <c r="H48" s="147">
        <v>106200</v>
      </c>
      <c r="I48" s="147">
        <v>106200</v>
      </c>
      <c r="J48" s="147"/>
      <c r="K48" s="147"/>
      <c r="L48" s="147">
        <v>106200</v>
      </c>
      <c r="M48" s="147"/>
      <c r="N48" s="147"/>
      <c r="O48" s="147"/>
      <c r="P48" s="147"/>
      <c r="Q48" s="147"/>
      <c r="R48" s="147"/>
      <c r="S48" s="147"/>
      <c r="T48" s="147"/>
      <c r="U48" s="147"/>
      <c r="V48" s="147"/>
      <c r="W48" s="147"/>
    </row>
    <row r="49" ht="18" customHeight="1" spans="1:23">
      <c r="A49" s="148"/>
      <c r="B49" s="20" t="s">
        <v>258</v>
      </c>
      <c r="C49" s="20" t="s">
        <v>259</v>
      </c>
      <c r="D49" s="20" t="s">
        <v>101</v>
      </c>
      <c r="E49" s="20" t="s">
        <v>102</v>
      </c>
      <c r="F49" s="20" t="s">
        <v>260</v>
      </c>
      <c r="G49" s="20" t="s">
        <v>261</v>
      </c>
      <c r="H49" s="147">
        <v>44526</v>
      </c>
      <c r="I49" s="147">
        <v>44526</v>
      </c>
      <c r="J49" s="147"/>
      <c r="K49" s="147"/>
      <c r="L49" s="147">
        <v>44526</v>
      </c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7"/>
    </row>
    <row r="50" ht="16" customHeight="1" spans="1:23">
      <c r="A50" s="22" t="s">
        <v>55</v>
      </c>
      <c r="B50" s="22"/>
      <c r="C50" s="22"/>
      <c r="D50" s="22"/>
      <c r="E50" s="22"/>
      <c r="F50" s="22"/>
      <c r="G50" s="22"/>
      <c r="H50" s="147">
        <v>3215663.7</v>
      </c>
      <c r="I50" s="147">
        <v>3215663.7</v>
      </c>
      <c r="J50" s="147"/>
      <c r="K50" s="147"/>
      <c r="L50" s="147">
        <v>3215663.7</v>
      </c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</row>
  </sheetData>
  <mergeCells count="32">
    <mergeCell ref="V1:W1"/>
    <mergeCell ref="A2:W2"/>
    <mergeCell ref="A3:G3"/>
    <mergeCell ref="V3:W3"/>
    <mergeCell ref="H4:W4"/>
    <mergeCell ref="I5:M5"/>
    <mergeCell ref="N5:P5"/>
    <mergeCell ref="R5:W5"/>
    <mergeCell ref="A50:G50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57638888888889" right="0.357638888888889" top="0.409027777777778" bottom="0.2125" header="0.5" footer="0.5"/>
  <pageSetup paperSize="9" scale="6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37"/>
  <sheetViews>
    <sheetView showZeros="0" topLeftCell="A27" workbookViewId="0">
      <selection activeCell="L39" sqref="L39"/>
    </sheetView>
  </sheetViews>
  <sheetFormatPr defaultColWidth="9.14285714285714" defaultRowHeight="14.25" customHeight="1"/>
  <cols>
    <col min="1" max="1" width="10.2857142857143" customWidth="1"/>
    <col min="2" max="2" width="20.4285714285714" customWidth="1"/>
    <col min="3" max="3" width="24" customWidth="1"/>
    <col min="4" max="4" width="23.847619047619" customWidth="1"/>
    <col min="5" max="5" width="8.57142857142857" customWidth="1"/>
    <col min="6" max="6" width="16.2857142857143" customWidth="1"/>
    <col min="7" max="7" width="6.28571428571429" customWidth="1"/>
    <col min="8" max="8" width="11.4285714285714" customWidth="1"/>
    <col min="9" max="9" width="12.5714285714286" customWidth="1"/>
    <col min="10" max="10" width="12.2857142857143" customWidth="1"/>
    <col min="11" max="11" width="12" customWidth="1"/>
    <col min="12" max="12" width="7.28571428571429" customWidth="1"/>
    <col min="13" max="13" width="8.57142857142857" customWidth="1"/>
    <col min="14" max="14" width="6.28571428571429" customWidth="1"/>
    <col min="15" max="15" width="5.85714285714286" customWidth="1"/>
    <col min="16" max="16" width="6.71428571428571" customWidth="1"/>
    <col min="17" max="17" width="6.57142857142857" customWidth="1"/>
    <col min="18" max="18" width="10" customWidth="1"/>
    <col min="19" max="19" width="6.85714285714286" customWidth="1"/>
    <col min="20" max="20" width="8.57142857142857" customWidth="1"/>
    <col min="21" max="21" width="6.57142857142857" customWidth="1"/>
    <col min="22" max="22" width="6.42857142857143" customWidth="1"/>
    <col min="23" max="23" width="11" customWidth="1"/>
  </cols>
  <sheetData>
    <row r="1" ht="13.5" customHeight="1" spans="2:23">
      <c r="B1" s="13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U1" s="131"/>
      <c r="W1" s="34" t="s">
        <v>262</v>
      </c>
    </row>
    <row r="2" ht="41.25" customHeight="1" spans="1:23">
      <c r="A2" s="4" t="str">
        <f>"2025"&amp;"年部门项目支出预算表"</f>
        <v>2025年部门项目支出预算表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8.75" customHeight="1" spans="1:23">
      <c r="A3" s="6" t="str">
        <f>"单位名称："&amp;"中国共产党临沧市委员会网络安全和信息化委员会办公室"</f>
        <v>单位名称：中国共产党临沧市委员会网络安全和信息化委员会办公室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31"/>
      <c r="W3" s="34" t="s">
        <v>173</v>
      </c>
    </row>
    <row r="4" ht="18.75" customHeight="1" spans="1:23">
      <c r="A4" s="9" t="s">
        <v>263</v>
      </c>
      <c r="B4" s="10" t="s">
        <v>187</v>
      </c>
      <c r="C4" s="9" t="s">
        <v>188</v>
      </c>
      <c r="D4" s="9" t="s">
        <v>264</v>
      </c>
      <c r="E4" s="10" t="s">
        <v>189</v>
      </c>
      <c r="F4" s="10" t="s">
        <v>190</v>
      </c>
      <c r="G4" s="10" t="s">
        <v>265</v>
      </c>
      <c r="H4" s="10" t="s">
        <v>266</v>
      </c>
      <c r="I4" s="26" t="s">
        <v>55</v>
      </c>
      <c r="J4" s="11" t="s">
        <v>267</v>
      </c>
      <c r="K4" s="12"/>
      <c r="L4" s="12"/>
      <c r="M4" s="13"/>
      <c r="N4" s="11" t="s">
        <v>195</v>
      </c>
      <c r="O4" s="12"/>
      <c r="P4" s="13"/>
      <c r="Q4" s="10" t="s">
        <v>61</v>
      </c>
      <c r="R4" s="11" t="s">
        <v>77</v>
      </c>
      <c r="S4" s="12"/>
      <c r="T4" s="12"/>
      <c r="U4" s="12"/>
      <c r="V4" s="12"/>
      <c r="W4" s="13"/>
    </row>
    <row r="5" ht="18.75" customHeight="1" spans="1:23">
      <c r="A5" s="14"/>
      <c r="B5" s="27"/>
      <c r="C5" s="14"/>
      <c r="D5" s="14"/>
      <c r="E5" s="15"/>
      <c r="F5" s="15"/>
      <c r="G5" s="15"/>
      <c r="H5" s="15"/>
      <c r="I5" s="27"/>
      <c r="J5" s="134" t="s">
        <v>58</v>
      </c>
      <c r="K5" s="135"/>
      <c r="L5" s="10" t="s">
        <v>59</v>
      </c>
      <c r="M5" s="10" t="s">
        <v>60</v>
      </c>
      <c r="N5" s="10" t="s">
        <v>58</v>
      </c>
      <c r="O5" s="10" t="s">
        <v>59</v>
      </c>
      <c r="P5" s="10" t="s">
        <v>60</v>
      </c>
      <c r="Q5" s="15"/>
      <c r="R5" s="10" t="s">
        <v>57</v>
      </c>
      <c r="S5" s="9" t="s">
        <v>64</v>
      </c>
      <c r="T5" s="9" t="s">
        <v>65</v>
      </c>
      <c r="U5" s="9" t="s">
        <v>66</v>
      </c>
      <c r="V5" s="9" t="s">
        <v>67</v>
      </c>
      <c r="W5" s="9" t="s">
        <v>68</v>
      </c>
    </row>
    <row r="6" ht="18.75" customHeight="1" spans="1:23">
      <c r="A6" s="27"/>
      <c r="B6" s="27"/>
      <c r="C6" s="27"/>
      <c r="D6" s="27"/>
      <c r="E6" s="27"/>
      <c r="F6" s="27"/>
      <c r="G6" s="27"/>
      <c r="H6" s="27"/>
      <c r="I6" s="27"/>
      <c r="J6" s="136" t="s">
        <v>57</v>
      </c>
      <c r="K6" s="123"/>
      <c r="L6" s="27"/>
      <c r="M6" s="27"/>
      <c r="N6" s="27"/>
      <c r="O6" s="27"/>
      <c r="P6" s="27"/>
      <c r="Q6" s="27"/>
      <c r="R6" s="27"/>
      <c r="S6" s="137"/>
      <c r="T6" s="137"/>
      <c r="U6" s="137"/>
      <c r="V6" s="137"/>
      <c r="W6" s="137"/>
    </row>
    <row r="7" ht="45" customHeight="1" spans="1:23">
      <c r="A7" s="16"/>
      <c r="B7" s="28"/>
      <c r="C7" s="16"/>
      <c r="D7" s="16"/>
      <c r="E7" s="17"/>
      <c r="F7" s="17"/>
      <c r="G7" s="17"/>
      <c r="H7" s="17"/>
      <c r="I7" s="28"/>
      <c r="J7" s="42" t="s">
        <v>57</v>
      </c>
      <c r="K7" s="42" t="s">
        <v>268</v>
      </c>
      <c r="L7" s="17"/>
      <c r="M7" s="17"/>
      <c r="N7" s="17"/>
      <c r="O7" s="17"/>
      <c r="P7" s="17"/>
      <c r="Q7" s="17"/>
      <c r="R7" s="17"/>
      <c r="S7" s="17"/>
      <c r="T7" s="17"/>
      <c r="U7" s="28"/>
      <c r="V7" s="17"/>
      <c r="W7" s="17"/>
    </row>
    <row r="8" ht="31" customHeight="1" spans="1:23">
      <c r="A8" s="132">
        <v>1</v>
      </c>
      <c r="B8" s="132">
        <v>2</v>
      </c>
      <c r="C8" s="132">
        <v>3</v>
      </c>
      <c r="D8" s="132">
        <v>4</v>
      </c>
      <c r="E8" s="132">
        <v>5</v>
      </c>
      <c r="F8" s="132">
        <v>6</v>
      </c>
      <c r="G8" s="132">
        <v>7</v>
      </c>
      <c r="H8" s="132">
        <v>8</v>
      </c>
      <c r="I8" s="132">
        <v>9</v>
      </c>
      <c r="J8" s="132">
        <v>10</v>
      </c>
      <c r="K8" s="132">
        <v>11</v>
      </c>
      <c r="L8" s="132">
        <v>12</v>
      </c>
      <c r="M8" s="132">
        <v>13</v>
      </c>
      <c r="N8" s="132">
        <v>14</v>
      </c>
      <c r="O8" s="132">
        <v>15</v>
      </c>
      <c r="P8" s="132">
        <v>16</v>
      </c>
      <c r="Q8" s="132">
        <v>17</v>
      </c>
      <c r="R8" s="132">
        <v>18</v>
      </c>
      <c r="S8" s="132">
        <v>19</v>
      </c>
      <c r="T8" s="132">
        <v>20</v>
      </c>
      <c r="U8" s="132">
        <v>21</v>
      </c>
      <c r="V8" s="132">
        <v>22</v>
      </c>
      <c r="W8" s="132">
        <v>23</v>
      </c>
    </row>
    <row r="9" ht="26" customHeight="1" spans="1:23">
      <c r="A9" s="20"/>
      <c r="B9" s="20"/>
      <c r="C9" s="20" t="s">
        <v>269</v>
      </c>
      <c r="D9" s="20"/>
      <c r="E9" s="20"/>
      <c r="F9" s="20"/>
      <c r="G9" s="20"/>
      <c r="H9" s="20"/>
      <c r="I9" s="23">
        <v>26713.66</v>
      </c>
      <c r="J9" s="23"/>
      <c r="K9" s="23"/>
      <c r="L9" s="23"/>
      <c r="M9" s="23"/>
      <c r="N9" s="23"/>
      <c r="O9" s="23"/>
      <c r="P9" s="23"/>
      <c r="Q9" s="23"/>
      <c r="R9" s="23">
        <v>26713.66</v>
      </c>
      <c r="S9" s="23"/>
      <c r="T9" s="23"/>
      <c r="U9" s="23"/>
      <c r="V9" s="23"/>
      <c r="W9" s="23">
        <v>26713.66</v>
      </c>
    </row>
    <row r="10" ht="41" customHeight="1" spans="1:23">
      <c r="A10" s="29" t="s">
        <v>270</v>
      </c>
      <c r="B10" s="29" t="s">
        <v>271</v>
      </c>
      <c r="C10" s="29" t="s">
        <v>269</v>
      </c>
      <c r="D10" s="29" t="s">
        <v>70</v>
      </c>
      <c r="E10" s="29" t="s">
        <v>95</v>
      </c>
      <c r="F10" s="29" t="s">
        <v>96</v>
      </c>
      <c r="G10" s="29" t="s">
        <v>239</v>
      </c>
      <c r="H10" s="29" t="s">
        <v>240</v>
      </c>
      <c r="I10" s="23">
        <v>26713.66</v>
      </c>
      <c r="J10" s="23"/>
      <c r="K10" s="23"/>
      <c r="L10" s="23"/>
      <c r="M10" s="23"/>
      <c r="N10" s="23"/>
      <c r="O10" s="23"/>
      <c r="P10" s="23"/>
      <c r="Q10" s="23"/>
      <c r="R10" s="23">
        <v>26713.66</v>
      </c>
      <c r="S10" s="23"/>
      <c r="T10" s="23"/>
      <c r="U10" s="23"/>
      <c r="V10" s="23"/>
      <c r="W10" s="23">
        <v>26713.66</v>
      </c>
    </row>
    <row r="11" ht="34" customHeight="1" spans="1:23">
      <c r="A11" s="24"/>
      <c r="B11" s="24"/>
      <c r="C11" s="20" t="s">
        <v>272</v>
      </c>
      <c r="D11" s="24"/>
      <c r="E11" s="24"/>
      <c r="F11" s="24"/>
      <c r="G11" s="24"/>
      <c r="H11" s="24"/>
      <c r="I11" s="23">
        <v>500000</v>
      </c>
      <c r="J11" s="23">
        <v>500000</v>
      </c>
      <c r="K11" s="23">
        <v>500000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40" customHeight="1" spans="1:23">
      <c r="A12" s="29" t="s">
        <v>273</v>
      </c>
      <c r="B12" s="29" t="s">
        <v>274</v>
      </c>
      <c r="C12" s="29" t="s">
        <v>272</v>
      </c>
      <c r="D12" s="29" t="s">
        <v>70</v>
      </c>
      <c r="E12" s="29" t="s">
        <v>89</v>
      </c>
      <c r="F12" s="29" t="s">
        <v>90</v>
      </c>
      <c r="G12" s="29" t="s">
        <v>235</v>
      </c>
      <c r="H12" s="29" t="s">
        <v>236</v>
      </c>
      <c r="I12" s="23">
        <v>50000</v>
      </c>
      <c r="J12" s="23">
        <v>50000</v>
      </c>
      <c r="K12" s="23">
        <v>50000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40" customHeight="1" spans="1:23">
      <c r="A13" s="29" t="s">
        <v>273</v>
      </c>
      <c r="B13" s="29" t="s">
        <v>274</v>
      </c>
      <c r="C13" s="29" t="s">
        <v>272</v>
      </c>
      <c r="D13" s="29" t="s">
        <v>70</v>
      </c>
      <c r="E13" s="29" t="s">
        <v>89</v>
      </c>
      <c r="F13" s="29" t="s">
        <v>90</v>
      </c>
      <c r="G13" s="29" t="s">
        <v>275</v>
      </c>
      <c r="H13" s="29" t="s">
        <v>276</v>
      </c>
      <c r="I13" s="23">
        <v>50000</v>
      </c>
      <c r="J13" s="23">
        <v>50000</v>
      </c>
      <c r="K13" s="23">
        <v>50000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40" customHeight="1" spans="1:23">
      <c r="A14" s="29" t="s">
        <v>273</v>
      </c>
      <c r="B14" s="29" t="s">
        <v>274</v>
      </c>
      <c r="C14" s="29" t="s">
        <v>272</v>
      </c>
      <c r="D14" s="29" t="s">
        <v>70</v>
      </c>
      <c r="E14" s="29" t="s">
        <v>89</v>
      </c>
      <c r="F14" s="29" t="s">
        <v>90</v>
      </c>
      <c r="G14" s="29" t="s">
        <v>275</v>
      </c>
      <c r="H14" s="29" t="s">
        <v>276</v>
      </c>
      <c r="I14" s="23">
        <v>50000</v>
      </c>
      <c r="J14" s="23">
        <v>50000</v>
      </c>
      <c r="K14" s="23">
        <v>50000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40" customHeight="1" spans="1:23">
      <c r="A15" s="29" t="s">
        <v>273</v>
      </c>
      <c r="B15" s="29" t="s">
        <v>274</v>
      </c>
      <c r="C15" s="29" t="s">
        <v>272</v>
      </c>
      <c r="D15" s="29" t="s">
        <v>70</v>
      </c>
      <c r="E15" s="29" t="s">
        <v>89</v>
      </c>
      <c r="F15" s="29" t="s">
        <v>90</v>
      </c>
      <c r="G15" s="29" t="s">
        <v>275</v>
      </c>
      <c r="H15" s="29" t="s">
        <v>276</v>
      </c>
      <c r="I15" s="23">
        <v>300000</v>
      </c>
      <c r="J15" s="23">
        <v>300000</v>
      </c>
      <c r="K15" s="23">
        <v>300000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40" customHeight="1" spans="1:23">
      <c r="A16" s="29" t="s">
        <v>273</v>
      </c>
      <c r="B16" s="29" t="s">
        <v>274</v>
      </c>
      <c r="C16" s="29" t="s">
        <v>272</v>
      </c>
      <c r="D16" s="29" t="s">
        <v>70</v>
      </c>
      <c r="E16" s="29" t="s">
        <v>89</v>
      </c>
      <c r="F16" s="29" t="s">
        <v>90</v>
      </c>
      <c r="G16" s="29" t="s">
        <v>237</v>
      </c>
      <c r="H16" s="29" t="s">
        <v>238</v>
      </c>
      <c r="I16" s="23">
        <v>50000</v>
      </c>
      <c r="J16" s="23">
        <v>50000</v>
      </c>
      <c r="K16" s="23">
        <v>50000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42" customHeight="1" spans="1:23">
      <c r="A17" s="24"/>
      <c r="B17" s="24"/>
      <c r="C17" s="20" t="s">
        <v>277</v>
      </c>
      <c r="D17" s="24"/>
      <c r="E17" s="24"/>
      <c r="F17" s="24"/>
      <c r="G17" s="24"/>
      <c r="H17" s="24"/>
      <c r="I17" s="23">
        <v>560000</v>
      </c>
      <c r="J17" s="23">
        <v>560000</v>
      </c>
      <c r="K17" s="23">
        <v>560000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42" customHeight="1" spans="1:23">
      <c r="A18" s="29" t="s">
        <v>273</v>
      </c>
      <c r="B18" s="29" t="s">
        <v>278</v>
      </c>
      <c r="C18" s="29" t="s">
        <v>277</v>
      </c>
      <c r="D18" s="29" t="s">
        <v>70</v>
      </c>
      <c r="E18" s="29" t="s">
        <v>91</v>
      </c>
      <c r="F18" s="29" t="s">
        <v>92</v>
      </c>
      <c r="G18" s="29" t="s">
        <v>275</v>
      </c>
      <c r="H18" s="29" t="s">
        <v>276</v>
      </c>
      <c r="I18" s="23">
        <v>560000</v>
      </c>
      <c r="J18" s="23">
        <v>560000</v>
      </c>
      <c r="K18" s="23">
        <v>560000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32" customHeight="1" spans="1:23">
      <c r="A19" s="24"/>
      <c r="B19" s="24"/>
      <c r="C19" s="20" t="s">
        <v>279</v>
      </c>
      <c r="D19" s="24"/>
      <c r="E19" s="24"/>
      <c r="F19" s="24"/>
      <c r="G19" s="24"/>
      <c r="H19" s="24"/>
      <c r="I19" s="23">
        <v>490000</v>
      </c>
      <c r="J19" s="23">
        <v>490000</v>
      </c>
      <c r="K19" s="23">
        <v>490000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38" customHeight="1" spans="1:23">
      <c r="A20" s="29" t="s">
        <v>270</v>
      </c>
      <c r="B20" s="29" t="s">
        <v>280</v>
      </c>
      <c r="C20" s="29" t="s">
        <v>279</v>
      </c>
      <c r="D20" s="29" t="s">
        <v>70</v>
      </c>
      <c r="E20" s="29" t="s">
        <v>89</v>
      </c>
      <c r="F20" s="29" t="s">
        <v>90</v>
      </c>
      <c r="G20" s="29" t="s">
        <v>239</v>
      </c>
      <c r="H20" s="29" t="s">
        <v>240</v>
      </c>
      <c r="I20" s="23">
        <v>105000</v>
      </c>
      <c r="J20" s="23">
        <v>105000</v>
      </c>
      <c r="K20" s="23">
        <v>105000</v>
      </c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38" customHeight="1" spans="1:23">
      <c r="A21" s="29" t="s">
        <v>270</v>
      </c>
      <c r="B21" s="29" t="s">
        <v>280</v>
      </c>
      <c r="C21" s="29" t="s">
        <v>279</v>
      </c>
      <c r="D21" s="29" t="s">
        <v>70</v>
      </c>
      <c r="E21" s="29" t="s">
        <v>89</v>
      </c>
      <c r="F21" s="29" t="s">
        <v>90</v>
      </c>
      <c r="G21" s="29" t="s">
        <v>239</v>
      </c>
      <c r="H21" s="29" t="s">
        <v>240</v>
      </c>
      <c r="I21" s="23">
        <v>30000</v>
      </c>
      <c r="J21" s="23">
        <v>30000</v>
      </c>
      <c r="K21" s="23">
        <v>30000</v>
      </c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38" customHeight="1" spans="1:23">
      <c r="A22" s="29" t="s">
        <v>270</v>
      </c>
      <c r="B22" s="29" t="s">
        <v>280</v>
      </c>
      <c r="C22" s="29" t="s">
        <v>279</v>
      </c>
      <c r="D22" s="29" t="s">
        <v>70</v>
      </c>
      <c r="E22" s="29" t="s">
        <v>89</v>
      </c>
      <c r="F22" s="29" t="s">
        <v>90</v>
      </c>
      <c r="G22" s="29" t="s">
        <v>281</v>
      </c>
      <c r="H22" s="29" t="s">
        <v>282</v>
      </c>
      <c r="I22" s="23">
        <v>10000</v>
      </c>
      <c r="J22" s="23">
        <v>10000</v>
      </c>
      <c r="K22" s="23">
        <v>10000</v>
      </c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38" customHeight="1" spans="1:23">
      <c r="A23" s="29" t="s">
        <v>270</v>
      </c>
      <c r="B23" s="29" t="s">
        <v>280</v>
      </c>
      <c r="C23" s="29" t="s">
        <v>279</v>
      </c>
      <c r="D23" s="29" t="s">
        <v>70</v>
      </c>
      <c r="E23" s="29" t="s">
        <v>89</v>
      </c>
      <c r="F23" s="29" t="s">
        <v>90</v>
      </c>
      <c r="G23" s="29" t="s">
        <v>283</v>
      </c>
      <c r="H23" s="29" t="s">
        <v>284</v>
      </c>
      <c r="I23" s="23">
        <v>5000</v>
      </c>
      <c r="J23" s="23">
        <v>5000</v>
      </c>
      <c r="K23" s="23">
        <v>5000</v>
      </c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38" customHeight="1" spans="1:23">
      <c r="A24" s="29" t="s">
        <v>270</v>
      </c>
      <c r="B24" s="29" t="s">
        <v>280</v>
      </c>
      <c r="C24" s="29" t="s">
        <v>279</v>
      </c>
      <c r="D24" s="29" t="s">
        <v>70</v>
      </c>
      <c r="E24" s="29" t="s">
        <v>89</v>
      </c>
      <c r="F24" s="29" t="s">
        <v>90</v>
      </c>
      <c r="G24" s="29" t="s">
        <v>285</v>
      </c>
      <c r="H24" s="29" t="s">
        <v>286</v>
      </c>
      <c r="I24" s="23">
        <v>30000</v>
      </c>
      <c r="J24" s="23">
        <v>30000</v>
      </c>
      <c r="K24" s="23">
        <v>30000</v>
      </c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38" customHeight="1" spans="1:23">
      <c r="A25" s="29" t="s">
        <v>270</v>
      </c>
      <c r="B25" s="29" t="s">
        <v>280</v>
      </c>
      <c r="C25" s="29" t="s">
        <v>279</v>
      </c>
      <c r="D25" s="29" t="s">
        <v>70</v>
      </c>
      <c r="E25" s="29" t="s">
        <v>89</v>
      </c>
      <c r="F25" s="29" t="s">
        <v>90</v>
      </c>
      <c r="G25" s="29" t="s">
        <v>287</v>
      </c>
      <c r="H25" s="29" t="s">
        <v>288</v>
      </c>
      <c r="I25" s="23">
        <v>70000</v>
      </c>
      <c r="J25" s="23">
        <v>70000</v>
      </c>
      <c r="K25" s="23">
        <v>70000</v>
      </c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38" customHeight="1" spans="1:23">
      <c r="A26" s="29" t="s">
        <v>270</v>
      </c>
      <c r="B26" s="29" t="s">
        <v>280</v>
      </c>
      <c r="C26" s="29" t="s">
        <v>279</v>
      </c>
      <c r="D26" s="29" t="s">
        <v>70</v>
      </c>
      <c r="E26" s="29" t="s">
        <v>89</v>
      </c>
      <c r="F26" s="29" t="s">
        <v>90</v>
      </c>
      <c r="G26" s="29" t="s">
        <v>289</v>
      </c>
      <c r="H26" s="29" t="s">
        <v>290</v>
      </c>
      <c r="I26" s="23">
        <v>10000</v>
      </c>
      <c r="J26" s="23">
        <v>10000</v>
      </c>
      <c r="K26" s="23">
        <v>10000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38" customHeight="1" spans="1:23">
      <c r="A27" s="29" t="s">
        <v>270</v>
      </c>
      <c r="B27" s="29" t="s">
        <v>280</v>
      </c>
      <c r="C27" s="29" t="s">
        <v>279</v>
      </c>
      <c r="D27" s="29" t="s">
        <v>70</v>
      </c>
      <c r="E27" s="29" t="s">
        <v>89</v>
      </c>
      <c r="F27" s="29" t="s">
        <v>90</v>
      </c>
      <c r="G27" s="29" t="s">
        <v>291</v>
      </c>
      <c r="H27" s="29" t="s">
        <v>292</v>
      </c>
      <c r="I27" s="23">
        <v>5000</v>
      </c>
      <c r="J27" s="23">
        <v>5000</v>
      </c>
      <c r="K27" s="23">
        <v>5000</v>
      </c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38" customHeight="1" spans="1:23">
      <c r="A28" s="29" t="s">
        <v>270</v>
      </c>
      <c r="B28" s="29" t="s">
        <v>280</v>
      </c>
      <c r="C28" s="29" t="s">
        <v>279</v>
      </c>
      <c r="D28" s="29" t="s">
        <v>70</v>
      </c>
      <c r="E28" s="29" t="s">
        <v>89</v>
      </c>
      <c r="F28" s="29" t="s">
        <v>90</v>
      </c>
      <c r="G28" s="29" t="s">
        <v>235</v>
      </c>
      <c r="H28" s="29" t="s">
        <v>236</v>
      </c>
      <c r="I28" s="23">
        <v>5000</v>
      </c>
      <c r="J28" s="23">
        <v>5000</v>
      </c>
      <c r="K28" s="23">
        <v>5000</v>
      </c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38" customHeight="1" spans="1:23">
      <c r="A29" s="29" t="s">
        <v>270</v>
      </c>
      <c r="B29" s="29" t="s">
        <v>280</v>
      </c>
      <c r="C29" s="29" t="s">
        <v>279</v>
      </c>
      <c r="D29" s="29" t="s">
        <v>70</v>
      </c>
      <c r="E29" s="29" t="s">
        <v>89</v>
      </c>
      <c r="F29" s="29" t="s">
        <v>90</v>
      </c>
      <c r="G29" s="29" t="s">
        <v>293</v>
      </c>
      <c r="H29" s="29" t="s">
        <v>178</v>
      </c>
      <c r="I29" s="23">
        <v>5000</v>
      </c>
      <c r="J29" s="23">
        <v>5000</v>
      </c>
      <c r="K29" s="23">
        <v>5000</v>
      </c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38" customHeight="1" spans="1:23">
      <c r="A30" s="29" t="s">
        <v>270</v>
      </c>
      <c r="B30" s="29" t="s">
        <v>280</v>
      </c>
      <c r="C30" s="29" t="s">
        <v>279</v>
      </c>
      <c r="D30" s="29" t="s">
        <v>70</v>
      </c>
      <c r="E30" s="29" t="s">
        <v>89</v>
      </c>
      <c r="F30" s="29" t="s">
        <v>90</v>
      </c>
      <c r="G30" s="29" t="s">
        <v>294</v>
      </c>
      <c r="H30" s="29" t="s">
        <v>295</v>
      </c>
      <c r="I30" s="23">
        <v>70000</v>
      </c>
      <c r="J30" s="23">
        <v>70000</v>
      </c>
      <c r="K30" s="23">
        <v>70000</v>
      </c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38" customHeight="1" spans="1:23">
      <c r="A31" s="29" t="s">
        <v>270</v>
      </c>
      <c r="B31" s="29" t="s">
        <v>280</v>
      </c>
      <c r="C31" s="29" t="s">
        <v>279</v>
      </c>
      <c r="D31" s="29" t="s">
        <v>70</v>
      </c>
      <c r="E31" s="29" t="s">
        <v>89</v>
      </c>
      <c r="F31" s="29" t="s">
        <v>90</v>
      </c>
      <c r="G31" s="29" t="s">
        <v>275</v>
      </c>
      <c r="H31" s="29" t="s">
        <v>276</v>
      </c>
      <c r="I31" s="23">
        <v>5000</v>
      </c>
      <c r="J31" s="23">
        <v>5000</v>
      </c>
      <c r="K31" s="23">
        <v>5000</v>
      </c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38" customHeight="1" spans="1:23">
      <c r="A32" s="29" t="s">
        <v>270</v>
      </c>
      <c r="B32" s="29" t="s">
        <v>280</v>
      </c>
      <c r="C32" s="29" t="s">
        <v>279</v>
      </c>
      <c r="D32" s="29" t="s">
        <v>70</v>
      </c>
      <c r="E32" s="29" t="s">
        <v>89</v>
      </c>
      <c r="F32" s="29" t="s">
        <v>90</v>
      </c>
      <c r="G32" s="29" t="s">
        <v>253</v>
      </c>
      <c r="H32" s="29" t="s">
        <v>252</v>
      </c>
      <c r="I32" s="23">
        <v>25000</v>
      </c>
      <c r="J32" s="23">
        <v>25000</v>
      </c>
      <c r="K32" s="23">
        <v>25000</v>
      </c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38" customHeight="1" spans="1:23">
      <c r="A33" s="29" t="s">
        <v>270</v>
      </c>
      <c r="B33" s="29" t="s">
        <v>280</v>
      </c>
      <c r="C33" s="29" t="s">
        <v>279</v>
      </c>
      <c r="D33" s="29" t="s">
        <v>70</v>
      </c>
      <c r="E33" s="29" t="s">
        <v>89</v>
      </c>
      <c r="F33" s="29" t="s">
        <v>90</v>
      </c>
      <c r="G33" s="29" t="s">
        <v>256</v>
      </c>
      <c r="H33" s="29" t="s">
        <v>257</v>
      </c>
      <c r="I33" s="23">
        <v>26000</v>
      </c>
      <c r="J33" s="23">
        <v>26000</v>
      </c>
      <c r="K33" s="23">
        <v>26000</v>
      </c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38" customHeight="1" spans="1:23">
      <c r="A34" s="29" t="s">
        <v>270</v>
      </c>
      <c r="B34" s="29" t="s">
        <v>280</v>
      </c>
      <c r="C34" s="29" t="s">
        <v>279</v>
      </c>
      <c r="D34" s="29" t="s">
        <v>70</v>
      </c>
      <c r="E34" s="29" t="s">
        <v>89</v>
      </c>
      <c r="F34" s="29" t="s">
        <v>90</v>
      </c>
      <c r="G34" s="29" t="s">
        <v>237</v>
      </c>
      <c r="H34" s="29" t="s">
        <v>238</v>
      </c>
      <c r="I34" s="23">
        <v>35000</v>
      </c>
      <c r="J34" s="23">
        <v>35000</v>
      </c>
      <c r="K34" s="23">
        <v>35000</v>
      </c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38" customHeight="1" spans="1:23">
      <c r="A35" s="29" t="s">
        <v>270</v>
      </c>
      <c r="B35" s="29" t="s">
        <v>280</v>
      </c>
      <c r="C35" s="29" t="s">
        <v>279</v>
      </c>
      <c r="D35" s="29" t="s">
        <v>70</v>
      </c>
      <c r="E35" s="29" t="s">
        <v>89</v>
      </c>
      <c r="F35" s="29" t="s">
        <v>90</v>
      </c>
      <c r="G35" s="29" t="s">
        <v>237</v>
      </c>
      <c r="H35" s="29" t="s">
        <v>238</v>
      </c>
      <c r="I35" s="23">
        <v>14000</v>
      </c>
      <c r="J35" s="23">
        <v>14000</v>
      </c>
      <c r="K35" s="23">
        <v>14000</v>
      </c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38" customHeight="1" spans="1:23">
      <c r="A36" s="29" t="s">
        <v>270</v>
      </c>
      <c r="B36" s="29" t="s">
        <v>280</v>
      </c>
      <c r="C36" s="29" t="s">
        <v>279</v>
      </c>
      <c r="D36" s="29" t="s">
        <v>70</v>
      </c>
      <c r="E36" s="29" t="s">
        <v>89</v>
      </c>
      <c r="F36" s="29" t="s">
        <v>90</v>
      </c>
      <c r="G36" s="29" t="s">
        <v>296</v>
      </c>
      <c r="H36" s="29" t="s">
        <v>297</v>
      </c>
      <c r="I36" s="23">
        <v>40000</v>
      </c>
      <c r="J36" s="23">
        <v>40000</v>
      </c>
      <c r="K36" s="23">
        <v>40000</v>
      </c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7" customHeight="1" spans="1:23">
      <c r="A37" s="133" t="s">
        <v>55</v>
      </c>
      <c r="B37" s="133"/>
      <c r="C37" s="133"/>
      <c r="D37" s="133"/>
      <c r="E37" s="133"/>
      <c r="F37" s="133"/>
      <c r="G37" s="133"/>
      <c r="H37" s="133"/>
      <c r="I37" s="23">
        <v>1576713.66</v>
      </c>
      <c r="J37" s="23">
        <v>1550000</v>
      </c>
      <c r="K37" s="23">
        <v>1550000</v>
      </c>
      <c r="L37" s="23"/>
      <c r="M37" s="23"/>
      <c r="N37" s="23"/>
      <c r="O37" s="23"/>
      <c r="P37" s="23"/>
      <c r="Q37" s="23"/>
      <c r="R37" s="23">
        <v>26713.66</v>
      </c>
      <c r="S37" s="23"/>
      <c r="T37" s="23"/>
      <c r="U37" s="23"/>
      <c r="V37" s="23"/>
      <c r="W37" s="23">
        <v>26713.66</v>
      </c>
    </row>
  </sheetData>
  <mergeCells count="28">
    <mergeCell ref="A2:W2"/>
    <mergeCell ref="A3:H3"/>
    <mergeCell ref="J4:M4"/>
    <mergeCell ref="N4:P4"/>
    <mergeCell ref="R4:W4"/>
    <mergeCell ref="A37:H3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57638888888889" right="0.357638888888889" top="0.60625" bottom="0.409027777777778" header="0.5" footer="0.5"/>
  <pageSetup paperSize="9" scale="6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45"/>
  <sheetViews>
    <sheetView showZeros="0" tabSelected="1" workbookViewId="0">
      <selection activeCell="A45" sqref="A45:J45"/>
    </sheetView>
  </sheetViews>
  <sheetFormatPr defaultColWidth="9.14285714285714" defaultRowHeight="12" customHeight="1"/>
  <cols>
    <col min="1" max="1" width="23.8571428571429" customWidth="1"/>
    <col min="2" max="2" width="56.5714285714286" customWidth="1"/>
    <col min="3" max="3" width="10" customWidth="1"/>
    <col min="4" max="4" width="14.1428571428571" customWidth="1"/>
    <col min="5" max="5" width="21.2857142857143" customWidth="1"/>
    <col min="6" max="6" width="10.7142857142857" customWidth="1"/>
    <col min="7" max="7" width="14.7142857142857" customWidth="1"/>
    <col min="8" max="8" width="11" customWidth="1"/>
    <col min="9" max="9" width="9.57142857142857" customWidth="1"/>
    <col min="10" max="10" width="41.1428571428571" customWidth="1"/>
  </cols>
  <sheetData>
    <row r="1" ht="15" customHeight="1" spans="10:10">
      <c r="J1" s="95" t="s">
        <v>298</v>
      </c>
    </row>
    <row r="2" ht="36.75" customHeight="1" spans="1:10">
      <c r="A2" s="4" t="str">
        <f>"2025"&amp;"年部门项目支出绩效目标表"</f>
        <v>2025年部门项目支出绩效目标表</v>
      </c>
      <c r="B2" s="5"/>
      <c r="C2" s="5"/>
      <c r="D2" s="5"/>
      <c r="E2" s="5"/>
      <c r="F2" s="72"/>
      <c r="G2" s="5"/>
      <c r="H2" s="72"/>
      <c r="I2" s="72"/>
      <c r="J2" s="5"/>
    </row>
    <row r="3" ht="18.75" customHeight="1" spans="1:8">
      <c r="A3" s="51" t="str">
        <f>"单位名称："&amp;"中国共产党临沧市委员会网络安全和信息化委员会办公室"</f>
        <v>单位名称：中国共产党临沧市委员会网络安全和信息化委员会办公室</v>
      </c>
      <c r="B3" s="52"/>
      <c r="C3" s="52"/>
      <c r="D3" s="52"/>
      <c r="E3" s="52"/>
      <c r="F3" s="53"/>
      <c r="G3" s="52"/>
      <c r="H3" s="53"/>
    </row>
    <row r="4" ht="18.75" customHeight="1" spans="1:10">
      <c r="A4" s="42" t="s">
        <v>299</v>
      </c>
      <c r="B4" s="42" t="s">
        <v>300</v>
      </c>
      <c r="C4" s="42" t="s">
        <v>301</v>
      </c>
      <c r="D4" s="42" t="s">
        <v>302</v>
      </c>
      <c r="E4" s="42" t="s">
        <v>303</v>
      </c>
      <c r="F4" s="54" t="s">
        <v>304</v>
      </c>
      <c r="G4" s="42" t="s">
        <v>305</v>
      </c>
      <c r="H4" s="54" t="s">
        <v>306</v>
      </c>
      <c r="I4" s="54" t="s">
        <v>307</v>
      </c>
      <c r="J4" s="42" t="s">
        <v>308</v>
      </c>
    </row>
    <row r="5" ht="18.75" customHeight="1" spans="1:10">
      <c r="A5" s="127">
        <v>1</v>
      </c>
      <c r="B5" s="127">
        <v>2</v>
      </c>
      <c r="C5" s="127">
        <v>3</v>
      </c>
      <c r="D5" s="127">
        <v>4</v>
      </c>
      <c r="E5" s="127">
        <v>5</v>
      </c>
      <c r="F5" s="127">
        <v>6</v>
      </c>
      <c r="G5" s="127">
        <v>7</v>
      </c>
      <c r="H5" s="127">
        <v>8</v>
      </c>
      <c r="I5" s="127">
        <v>9</v>
      </c>
      <c r="J5" s="127">
        <v>10</v>
      </c>
    </row>
    <row r="6" ht="34" customHeight="1" spans="1:10">
      <c r="A6" s="128" t="s">
        <v>70</v>
      </c>
      <c r="B6" s="44"/>
      <c r="C6" s="44"/>
      <c r="D6" s="44"/>
      <c r="E6" s="58"/>
      <c r="F6" s="59"/>
      <c r="G6" s="58"/>
      <c r="H6" s="59"/>
      <c r="I6" s="59"/>
      <c r="J6" s="58"/>
    </row>
    <row r="7" ht="25" customHeight="1" spans="1:10">
      <c r="A7" s="234" t="s">
        <v>272</v>
      </c>
      <c r="B7" s="57"/>
      <c r="C7" s="57" t="s">
        <v>309</v>
      </c>
      <c r="D7" s="57" t="s">
        <v>310</v>
      </c>
      <c r="E7" s="128"/>
      <c r="F7" s="57"/>
      <c r="G7" s="128"/>
      <c r="H7" s="57"/>
      <c r="I7" s="57"/>
      <c r="J7" s="128"/>
    </row>
    <row r="8" ht="25" customHeight="1" spans="1:10">
      <c r="A8" s="234" t="s">
        <v>272</v>
      </c>
      <c r="B8" s="57" t="s">
        <v>311</v>
      </c>
      <c r="C8" s="57" t="s">
        <v>309</v>
      </c>
      <c r="D8" s="57" t="s">
        <v>310</v>
      </c>
      <c r="E8" s="128"/>
      <c r="F8" s="57"/>
      <c r="G8" s="128"/>
      <c r="H8" s="57"/>
      <c r="I8" s="57"/>
      <c r="J8" s="128"/>
    </row>
    <row r="9" ht="25" customHeight="1" spans="1:10">
      <c r="A9" s="234" t="s">
        <v>272</v>
      </c>
      <c r="B9" s="57" t="s">
        <v>311</v>
      </c>
      <c r="C9" s="57" t="s">
        <v>309</v>
      </c>
      <c r="D9" s="57" t="s">
        <v>310</v>
      </c>
      <c r="E9" s="128"/>
      <c r="F9" s="57"/>
      <c r="G9" s="128"/>
      <c r="H9" s="57"/>
      <c r="I9" s="57"/>
      <c r="J9" s="128"/>
    </row>
    <row r="10" ht="25" customHeight="1" spans="1:10">
      <c r="A10" s="234" t="s">
        <v>272</v>
      </c>
      <c r="B10" s="57" t="s">
        <v>311</v>
      </c>
      <c r="C10" s="57" t="s">
        <v>309</v>
      </c>
      <c r="D10" s="57" t="s">
        <v>310</v>
      </c>
      <c r="E10" s="128"/>
      <c r="F10" s="57"/>
      <c r="G10" s="128"/>
      <c r="H10" s="57"/>
      <c r="I10" s="57"/>
      <c r="J10" s="128"/>
    </row>
    <row r="11" ht="25" customHeight="1" spans="1:10">
      <c r="A11" s="234" t="s">
        <v>272</v>
      </c>
      <c r="B11" s="57" t="s">
        <v>311</v>
      </c>
      <c r="C11" s="57" t="s">
        <v>309</v>
      </c>
      <c r="D11" s="57" t="s">
        <v>310</v>
      </c>
      <c r="E11" s="128"/>
      <c r="F11" s="57"/>
      <c r="G11" s="128"/>
      <c r="H11" s="57"/>
      <c r="I11" s="57"/>
      <c r="J11" s="128"/>
    </row>
    <row r="12" ht="25" customHeight="1" spans="1:10">
      <c r="A12" s="234" t="s">
        <v>272</v>
      </c>
      <c r="B12" s="57" t="s">
        <v>311</v>
      </c>
      <c r="C12" s="57" t="s">
        <v>309</v>
      </c>
      <c r="D12" s="57" t="s">
        <v>312</v>
      </c>
      <c r="E12" s="128"/>
      <c r="F12" s="57"/>
      <c r="G12" s="128"/>
      <c r="H12" s="57"/>
      <c r="I12" s="57"/>
      <c r="J12" s="128"/>
    </row>
    <row r="13" ht="25" customHeight="1" spans="1:10">
      <c r="A13" s="234" t="s">
        <v>272</v>
      </c>
      <c r="B13" s="57" t="s">
        <v>311</v>
      </c>
      <c r="C13" s="57" t="s">
        <v>309</v>
      </c>
      <c r="D13" s="57" t="s">
        <v>313</v>
      </c>
      <c r="E13" s="128"/>
      <c r="F13" s="57"/>
      <c r="G13" s="128"/>
      <c r="H13" s="57"/>
      <c r="I13" s="57"/>
      <c r="J13" s="128"/>
    </row>
    <row r="14" ht="25" customHeight="1" spans="1:10">
      <c r="A14" s="234" t="s">
        <v>272</v>
      </c>
      <c r="B14" s="57" t="s">
        <v>311</v>
      </c>
      <c r="C14" s="57" t="s">
        <v>309</v>
      </c>
      <c r="D14" s="57" t="s">
        <v>314</v>
      </c>
      <c r="E14" s="128"/>
      <c r="F14" s="57"/>
      <c r="G14" s="128"/>
      <c r="H14" s="57"/>
      <c r="I14" s="57"/>
      <c r="J14" s="128"/>
    </row>
    <row r="15" ht="46" customHeight="1" spans="1:10">
      <c r="A15" s="234" t="s">
        <v>272</v>
      </c>
      <c r="B15" s="57" t="s">
        <v>311</v>
      </c>
      <c r="C15" s="57" t="s">
        <v>315</v>
      </c>
      <c r="D15" s="57" t="s">
        <v>316</v>
      </c>
      <c r="E15" s="128"/>
      <c r="F15" s="57"/>
      <c r="G15" s="128"/>
      <c r="H15" s="57"/>
      <c r="I15" s="57"/>
      <c r="J15" s="128"/>
    </row>
    <row r="16" ht="30" customHeight="1" spans="1:10">
      <c r="A16" s="234" t="s">
        <v>272</v>
      </c>
      <c r="B16" s="57" t="s">
        <v>311</v>
      </c>
      <c r="C16" s="57" t="s">
        <v>317</v>
      </c>
      <c r="D16" s="57" t="s">
        <v>318</v>
      </c>
      <c r="E16" s="128"/>
      <c r="F16" s="57"/>
      <c r="G16" s="128"/>
      <c r="H16" s="57"/>
      <c r="I16" s="57"/>
      <c r="J16" s="128"/>
    </row>
    <row r="17" ht="47" customHeight="1" spans="1:10">
      <c r="A17" s="234" t="s">
        <v>279</v>
      </c>
      <c r="B17" s="57" t="s">
        <v>319</v>
      </c>
      <c r="C17" s="57" t="s">
        <v>309</v>
      </c>
      <c r="D17" s="57" t="s">
        <v>310</v>
      </c>
      <c r="E17" s="128" t="s">
        <v>320</v>
      </c>
      <c r="F17" s="57" t="s">
        <v>321</v>
      </c>
      <c r="G17" s="128" t="s">
        <v>167</v>
      </c>
      <c r="H17" s="57" t="s">
        <v>322</v>
      </c>
      <c r="I17" s="57" t="s">
        <v>323</v>
      </c>
      <c r="J17" s="128" t="s">
        <v>324</v>
      </c>
    </row>
    <row r="18" ht="35" customHeight="1" spans="1:10">
      <c r="A18" s="234" t="s">
        <v>279</v>
      </c>
      <c r="B18" s="57" t="s">
        <v>325</v>
      </c>
      <c r="C18" s="57" t="s">
        <v>309</v>
      </c>
      <c r="D18" s="57" t="s">
        <v>310</v>
      </c>
      <c r="E18" s="128"/>
      <c r="F18" s="57"/>
      <c r="G18" s="128"/>
      <c r="H18" s="57"/>
      <c r="I18" s="57"/>
      <c r="J18" s="128"/>
    </row>
    <row r="19" ht="37" customHeight="1" spans="1:10">
      <c r="A19" s="234" t="s">
        <v>279</v>
      </c>
      <c r="B19" s="57" t="s">
        <v>325</v>
      </c>
      <c r="C19" s="57" t="s">
        <v>309</v>
      </c>
      <c r="D19" s="57" t="s">
        <v>310</v>
      </c>
      <c r="E19" s="128"/>
      <c r="F19" s="57"/>
      <c r="G19" s="128"/>
      <c r="H19" s="57"/>
      <c r="I19" s="57"/>
      <c r="J19" s="128"/>
    </row>
    <row r="20" ht="29" customHeight="1" spans="1:10">
      <c r="A20" s="234" t="s">
        <v>279</v>
      </c>
      <c r="B20" s="57" t="s">
        <v>325</v>
      </c>
      <c r="C20" s="57" t="s">
        <v>309</v>
      </c>
      <c r="D20" s="57" t="s">
        <v>310</v>
      </c>
      <c r="E20" s="128"/>
      <c r="F20" s="57"/>
      <c r="G20" s="128"/>
      <c r="H20" s="57"/>
      <c r="I20" s="57"/>
      <c r="J20" s="128"/>
    </row>
    <row r="21" ht="29" customHeight="1" spans="1:10">
      <c r="A21" s="234" t="s">
        <v>279</v>
      </c>
      <c r="B21" s="57" t="s">
        <v>325</v>
      </c>
      <c r="C21" s="57" t="s">
        <v>309</v>
      </c>
      <c r="D21" s="57" t="s">
        <v>310</v>
      </c>
      <c r="E21" s="128" t="s">
        <v>326</v>
      </c>
      <c r="F21" s="57" t="s">
        <v>321</v>
      </c>
      <c r="G21" s="128" t="s">
        <v>327</v>
      </c>
      <c r="H21" s="57" t="s">
        <v>322</v>
      </c>
      <c r="I21" s="57" t="s">
        <v>323</v>
      </c>
      <c r="J21" s="128" t="s">
        <v>328</v>
      </c>
    </row>
    <row r="22" ht="55" customHeight="1" spans="1:10">
      <c r="A22" s="234" t="s">
        <v>279</v>
      </c>
      <c r="B22" s="57" t="s">
        <v>325</v>
      </c>
      <c r="C22" s="57" t="s">
        <v>309</v>
      </c>
      <c r="D22" s="57" t="s">
        <v>312</v>
      </c>
      <c r="E22" s="128"/>
      <c r="F22" s="57"/>
      <c r="G22" s="128"/>
      <c r="H22" s="57"/>
      <c r="I22" s="57"/>
      <c r="J22" s="128"/>
    </row>
    <row r="23" ht="25" customHeight="1" spans="1:10">
      <c r="A23" s="234" t="s">
        <v>279</v>
      </c>
      <c r="B23" s="57" t="s">
        <v>325</v>
      </c>
      <c r="C23" s="57" t="s">
        <v>309</v>
      </c>
      <c r="D23" s="57" t="s">
        <v>313</v>
      </c>
      <c r="E23" s="128" t="s">
        <v>329</v>
      </c>
      <c r="F23" s="57" t="s">
        <v>330</v>
      </c>
      <c r="G23" s="128" t="s">
        <v>331</v>
      </c>
      <c r="H23" s="57" t="s">
        <v>332</v>
      </c>
      <c r="I23" s="57" t="s">
        <v>323</v>
      </c>
      <c r="J23" s="128" t="s">
        <v>333</v>
      </c>
    </row>
    <row r="24" ht="25" customHeight="1" spans="1:10">
      <c r="A24" s="234" t="s">
        <v>279</v>
      </c>
      <c r="B24" s="57" t="s">
        <v>325</v>
      </c>
      <c r="C24" s="57" t="s">
        <v>309</v>
      </c>
      <c r="D24" s="57" t="s">
        <v>314</v>
      </c>
      <c r="E24" s="128"/>
      <c r="F24" s="57"/>
      <c r="G24" s="128"/>
      <c r="H24" s="57"/>
      <c r="I24" s="57"/>
      <c r="J24" s="128"/>
    </row>
    <row r="25" ht="38" customHeight="1" spans="1:10">
      <c r="A25" s="234" t="s">
        <v>279</v>
      </c>
      <c r="B25" s="57" t="s">
        <v>325</v>
      </c>
      <c r="C25" s="57" t="s">
        <v>315</v>
      </c>
      <c r="D25" s="57" t="s">
        <v>334</v>
      </c>
      <c r="E25" s="128"/>
      <c r="F25" s="57"/>
      <c r="G25" s="128"/>
      <c r="H25" s="57"/>
      <c r="I25" s="57"/>
      <c r="J25" s="128"/>
    </row>
    <row r="26" ht="30" customHeight="1" spans="1:10">
      <c r="A26" s="234" t="s">
        <v>279</v>
      </c>
      <c r="B26" s="57" t="s">
        <v>325</v>
      </c>
      <c r="C26" s="57" t="s">
        <v>317</v>
      </c>
      <c r="D26" s="57" t="s">
        <v>318</v>
      </c>
      <c r="E26" s="128"/>
      <c r="F26" s="57"/>
      <c r="G26" s="128"/>
      <c r="H26" s="57"/>
      <c r="I26" s="57"/>
      <c r="J26" s="128"/>
    </row>
    <row r="27" ht="24" customHeight="1" spans="1:10">
      <c r="A27" s="234" t="s">
        <v>277</v>
      </c>
      <c r="B27" s="57"/>
      <c r="C27" s="57" t="s">
        <v>309</v>
      </c>
      <c r="D27" s="57" t="s">
        <v>310</v>
      </c>
      <c r="E27" s="128"/>
      <c r="F27" s="57"/>
      <c r="G27" s="128"/>
      <c r="H27" s="57"/>
      <c r="I27" s="57"/>
      <c r="J27" s="128"/>
    </row>
    <row r="28" ht="24" customHeight="1" spans="1:10">
      <c r="A28" s="234" t="s">
        <v>277</v>
      </c>
      <c r="B28" s="57" t="s">
        <v>335</v>
      </c>
      <c r="C28" s="57" t="s">
        <v>309</v>
      </c>
      <c r="D28" s="57" t="s">
        <v>310</v>
      </c>
      <c r="E28" s="128"/>
      <c r="F28" s="57"/>
      <c r="G28" s="128"/>
      <c r="H28" s="57"/>
      <c r="I28" s="57"/>
      <c r="J28" s="128"/>
    </row>
    <row r="29" ht="24" customHeight="1" spans="1:10">
      <c r="A29" s="234" t="s">
        <v>277</v>
      </c>
      <c r="B29" s="57" t="s">
        <v>335</v>
      </c>
      <c r="C29" s="57" t="s">
        <v>309</v>
      </c>
      <c r="D29" s="57" t="s">
        <v>310</v>
      </c>
      <c r="E29" s="128"/>
      <c r="F29" s="57"/>
      <c r="G29" s="128"/>
      <c r="H29" s="57"/>
      <c r="I29" s="57"/>
      <c r="J29" s="128"/>
    </row>
    <row r="30" ht="31" customHeight="1" spans="1:10">
      <c r="A30" s="234" t="s">
        <v>277</v>
      </c>
      <c r="B30" s="57" t="s">
        <v>335</v>
      </c>
      <c r="C30" s="57" t="s">
        <v>309</v>
      </c>
      <c r="D30" s="57" t="s">
        <v>310</v>
      </c>
      <c r="E30" s="128"/>
      <c r="F30" s="57"/>
      <c r="G30" s="128"/>
      <c r="H30" s="57"/>
      <c r="I30" s="57"/>
      <c r="J30" s="128"/>
    </row>
    <row r="31" ht="45" customHeight="1" spans="1:10">
      <c r="A31" s="234" t="s">
        <v>277</v>
      </c>
      <c r="B31" s="57" t="s">
        <v>335</v>
      </c>
      <c r="C31" s="57" t="s">
        <v>309</v>
      </c>
      <c r="D31" s="57" t="s">
        <v>310</v>
      </c>
      <c r="E31" s="128"/>
      <c r="F31" s="57"/>
      <c r="G31" s="128"/>
      <c r="H31" s="57"/>
      <c r="I31" s="57"/>
      <c r="J31" s="128"/>
    </row>
    <row r="32" ht="18.75" customHeight="1" spans="1:10">
      <c r="A32" s="234" t="s">
        <v>277</v>
      </c>
      <c r="B32" s="57" t="s">
        <v>335</v>
      </c>
      <c r="C32" s="57" t="s">
        <v>309</v>
      </c>
      <c r="D32" s="57" t="s">
        <v>312</v>
      </c>
      <c r="E32" s="128"/>
      <c r="F32" s="57"/>
      <c r="G32" s="128"/>
      <c r="H32" s="57"/>
      <c r="I32" s="57"/>
      <c r="J32" s="128"/>
    </row>
    <row r="33" ht="48" customHeight="1" spans="1:10">
      <c r="A33" s="234" t="s">
        <v>277</v>
      </c>
      <c r="B33" s="57" t="s">
        <v>335</v>
      </c>
      <c r="C33" s="57" t="s">
        <v>309</v>
      </c>
      <c r="D33" s="57" t="s">
        <v>312</v>
      </c>
      <c r="E33" s="128"/>
      <c r="F33" s="57"/>
      <c r="G33" s="128"/>
      <c r="H33" s="57"/>
      <c r="I33" s="57"/>
      <c r="J33" s="128"/>
    </row>
    <row r="34" ht="18.75" customHeight="1" spans="1:10">
      <c r="A34" s="234" t="s">
        <v>277</v>
      </c>
      <c r="B34" s="57" t="s">
        <v>335</v>
      </c>
      <c r="C34" s="57" t="s">
        <v>309</v>
      </c>
      <c r="D34" s="57" t="s">
        <v>313</v>
      </c>
      <c r="E34" s="128"/>
      <c r="F34" s="57"/>
      <c r="G34" s="128"/>
      <c r="H34" s="57"/>
      <c r="I34" s="57"/>
      <c r="J34" s="128"/>
    </row>
    <row r="35" ht="39" customHeight="1" spans="1:10">
      <c r="A35" s="234" t="s">
        <v>277</v>
      </c>
      <c r="B35" s="57" t="s">
        <v>335</v>
      </c>
      <c r="C35" s="57" t="s">
        <v>309</v>
      </c>
      <c r="D35" s="57" t="s">
        <v>313</v>
      </c>
      <c r="E35" s="128"/>
      <c r="F35" s="57"/>
      <c r="G35" s="128"/>
      <c r="H35" s="57"/>
      <c r="I35" s="57"/>
      <c r="J35" s="128"/>
    </row>
    <row r="36" ht="18.75" customHeight="1" spans="1:10">
      <c r="A36" s="234" t="s">
        <v>277</v>
      </c>
      <c r="B36" s="57" t="s">
        <v>335</v>
      </c>
      <c r="C36" s="57" t="s">
        <v>309</v>
      </c>
      <c r="D36" s="57" t="s">
        <v>314</v>
      </c>
      <c r="E36" s="128"/>
      <c r="F36" s="57"/>
      <c r="G36" s="128"/>
      <c r="H36" s="57"/>
      <c r="I36" s="57"/>
      <c r="J36" s="128"/>
    </row>
    <row r="37" ht="53" customHeight="1" spans="1:10">
      <c r="A37" s="234" t="s">
        <v>277</v>
      </c>
      <c r="B37" s="57" t="s">
        <v>335</v>
      </c>
      <c r="C37" s="57" t="s">
        <v>315</v>
      </c>
      <c r="D37" s="57" t="s">
        <v>316</v>
      </c>
      <c r="E37" s="128"/>
      <c r="F37" s="57"/>
      <c r="G37" s="128"/>
      <c r="H37" s="57"/>
      <c r="I37" s="57"/>
      <c r="J37" s="128"/>
    </row>
    <row r="38" ht="36" customHeight="1" spans="1:10">
      <c r="A38" s="234" t="s">
        <v>277</v>
      </c>
      <c r="B38" s="57" t="s">
        <v>335</v>
      </c>
      <c r="C38" s="57" t="s">
        <v>317</v>
      </c>
      <c r="D38" s="57" t="s">
        <v>318</v>
      </c>
      <c r="E38" s="128"/>
      <c r="F38" s="57"/>
      <c r="G38" s="128"/>
      <c r="H38" s="57"/>
      <c r="I38" s="57"/>
      <c r="J38" s="128"/>
    </row>
    <row r="39" ht="26" customHeight="1" spans="1:10">
      <c r="A39" s="234" t="s">
        <v>269</v>
      </c>
      <c r="B39" s="57" t="s">
        <v>336</v>
      </c>
      <c r="C39" s="57" t="s">
        <v>309</v>
      </c>
      <c r="D39" s="57" t="s">
        <v>310</v>
      </c>
      <c r="E39" s="128" t="s">
        <v>337</v>
      </c>
      <c r="F39" s="57" t="s">
        <v>321</v>
      </c>
      <c r="G39" s="128" t="s">
        <v>338</v>
      </c>
      <c r="H39" s="57" t="s">
        <v>339</v>
      </c>
      <c r="I39" s="57" t="s">
        <v>323</v>
      </c>
      <c r="J39" s="128" t="s">
        <v>340</v>
      </c>
    </row>
    <row r="40" ht="26" customHeight="1" spans="1:10">
      <c r="A40" s="234" t="s">
        <v>269</v>
      </c>
      <c r="B40" s="57" t="s">
        <v>336</v>
      </c>
      <c r="C40" s="57" t="s">
        <v>309</v>
      </c>
      <c r="D40" s="57" t="s">
        <v>312</v>
      </c>
      <c r="E40" s="128" t="s">
        <v>341</v>
      </c>
      <c r="F40" s="57" t="s">
        <v>330</v>
      </c>
      <c r="G40" s="128" t="s">
        <v>342</v>
      </c>
      <c r="H40" s="57" t="s">
        <v>343</v>
      </c>
      <c r="I40" s="57" t="s">
        <v>344</v>
      </c>
      <c r="J40" s="128" t="s">
        <v>345</v>
      </c>
    </row>
    <row r="41" ht="26" customHeight="1" spans="1:10">
      <c r="A41" s="234" t="s">
        <v>269</v>
      </c>
      <c r="B41" s="57" t="s">
        <v>336</v>
      </c>
      <c r="C41" s="57" t="s">
        <v>309</v>
      </c>
      <c r="D41" s="57" t="s">
        <v>313</v>
      </c>
      <c r="E41" s="128" t="s">
        <v>346</v>
      </c>
      <c r="F41" s="57" t="s">
        <v>330</v>
      </c>
      <c r="G41" s="128" t="s">
        <v>347</v>
      </c>
      <c r="H41" s="57" t="s">
        <v>348</v>
      </c>
      <c r="I41" s="57" t="s">
        <v>323</v>
      </c>
      <c r="J41" s="128" t="s">
        <v>349</v>
      </c>
    </row>
    <row r="42" ht="26" customHeight="1" spans="1:10">
      <c r="A42" s="234" t="s">
        <v>269</v>
      </c>
      <c r="B42" s="57" t="s">
        <v>336</v>
      </c>
      <c r="C42" s="57" t="s">
        <v>309</v>
      </c>
      <c r="D42" s="57" t="s">
        <v>314</v>
      </c>
      <c r="E42" s="128" t="s">
        <v>350</v>
      </c>
      <c r="F42" s="57" t="s">
        <v>330</v>
      </c>
      <c r="G42" s="128" t="s">
        <v>351</v>
      </c>
      <c r="H42" s="57" t="s">
        <v>352</v>
      </c>
      <c r="I42" s="57" t="s">
        <v>323</v>
      </c>
      <c r="J42" s="128" t="s">
        <v>353</v>
      </c>
    </row>
    <row r="43" ht="26" customHeight="1" spans="1:10">
      <c r="A43" s="234" t="s">
        <v>269</v>
      </c>
      <c r="B43" s="57" t="s">
        <v>336</v>
      </c>
      <c r="C43" s="57" t="s">
        <v>315</v>
      </c>
      <c r="D43" s="57" t="s">
        <v>334</v>
      </c>
      <c r="E43" s="128" t="s">
        <v>354</v>
      </c>
      <c r="F43" s="57" t="s">
        <v>321</v>
      </c>
      <c r="G43" s="128" t="s">
        <v>355</v>
      </c>
      <c r="H43" s="57" t="s">
        <v>343</v>
      </c>
      <c r="I43" s="57" t="s">
        <v>344</v>
      </c>
      <c r="J43" s="128" t="s">
        <v>356</v>
      </c>
    </row>
    <row r="44" ht="26" customHeight="1" spans="1:10">
      <c r="A44" s="234" t="s">
        <v>269</v>
      </c>
      <c r="B44" s="57" t="s">
        <v>336</v>
      </c>
      <c r="C44" s="57" t="s">
        <v>317</v>
      </c>
      <c r="D44" s="57" t="s">
        <v>318</v>
      </c>
      <c r="E44" s="128" t="s">
        <v>357</v>
      </c>
      <c r="F44" s="57" t="s">
        <v>321</v>
      </c>
      <c r="G44" s="128" t="s">
        <v>355</v>
      </c>
      <c r="H44" s="57" t="s">
        <v>343</v>
      </c>
      <c r="I44" s="57" t="s">
        <v>344</v>
      </c>
      <c r="J44" s="128" t="s">
        <v>358</v>
      </c>
    </row>
    <row r="45" ht="26" customHeight="1" spans="1:10">
      <c r="A45" s="130" t="s">
        <v>359</v>
      </c>
      <c r="B45" s="130"/>
      <c r="C45" s="130"/>
      <c r="D45" s="130"/>
      <c r="E45" s="130"/>
      <c r="F45" s="130"/>
      <c r="G45" s="130"/>
      <c r="H45" s="130"/>
      <c r="I45" s="130"/>
      <c r="J45" s="130"/>
    </row>
  </sheetData>
  <mergeCells count="11">
    <mergeCell ref="A2:J2"/>
    <mergeCell ref="A3:H3"/>
    <mergeCell ref="A45:J45"/>
    <mergeCell ref="A7:A16"/>
    <mergeCell ref="A17:A26"/>
    <mergeCell ref="A27:A38"/>
    <mergeCell ref="A39:A44"/>
    <mergeCell ref="B7:B16"/>
    <mergeCell ref="B17:B26"/>
    <mergeCell ref="B27:B38"/>
    <mergeCell ref="B39:B44"/>
  </mergeCells>
  <printOptions horizontalCentered="1"/>
  <pageMargins left="0.357638888888889" right="0.357638888888889" top="0.60625" bottom="0.409027777777778" header="0.5" footer="0.5"/>
  <pageSetup paperSize="9" scale="70" orientation="landscape" horizontalDpi="600"/>
  <headerFooter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静夜思</cp:lastModifiedBy>
  <dcterms:created xsi:type="dcterms:W3CDTF">2025-02-26T09:26:00Z</dcterms:created>
  <dcterms:modified xsi:type="dcterms:W3CDTF">2025-03-05T05:14:54Z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7ED527BD0FF94277AAB1600940E945D2_13</vt:lpwstr>
  </property>
  <property fmtid="{D5CDD505-2E9C-101B-9397-08002B2CF9AE}" pid="3" name="KSOProductBuildVer">
    <vt:lpwstr>2052-12.1.0.19302</vt:lpwstr>
  </property>
</Properties>
</file>