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tabRatio="722" firstSheet="8" activeTab="11"/>
  </bookViews>
  <sheets>
    <sheet name="1-1一般公共预算收入情况表" sheetId="1" r:id="rId1"/>
    <sheet name="1-2一般公共预算支出情况表" sheetId="2" r:id="rId2"/>
    <sheet name="1-3一般公共预算支出情况表（公开到项级）" sheetId="3" r:id="rId3"/>
    <sheet name="1-4一般公共预算基本支出情况表（公开到款级）" sheetId="4" r:id="rId4"/>
    <sheet name="1-5“三公”经费预算财政拨款情况统计表" sheetId="5" r:id="rId5"/>
    <sheet name="2-1政府性基金预算收入情况表" sheetId="6" r:id="rId6"/>
    <sheet name="2-2政府性基金预算支出情况表（公开到项级）" sheetId="7" r:id="rId7"/>
    <sheet name="5-1   2019年地方政府债务限额及余额预算情况表" sheetId="8" r:id="rId8"/>
    <sheet name="5-2  2019年地方政府一般债务余额情况表" sheetId="9" r:id="rId9"/>
    <sheet name="5-3 2019年地方政府专项债务余额情况表" sheetId="10" r:id="rId10"/>
    <sheet name="5-4 地方政府债券发行及还本付息情况表" sheetId="11" r:id="rId11"/>
    <sheet name="5-5 政府专项债务限额和余额情况表" sheetId="12" r:id="rId12"/>
  </sheets>
  <externalReferences>
    <externalReference r:id="rId13"/>
  </externalReferences>
  <definedNames>
    <definedName name="_xlnm._FilterDatabase" localSheetId="0" hidden="1">'1-1一般公共预算收入情况表'!$A$4:$E$40</definedName>
    <definedName name="_xlnm._FilterDatabase" localSheetId="1" hidden="1">'1-2一般公共预算支出情况表'!$A$3:$F$38</definedName>
    <definedName name="_xlnm._FilterDatabase" localSheetId="2" hidden="1">'1-3一般公共预算支出情况表（公开到项级）'!$A$3:$D$313</definedName>
    <definedName name="_xlnm._FilterDatabase" localSheetId="3" hidden="1">'1-4一般公共预算基本支出情况表（公开到款级）'!$A$3:$B$31</definedName>
    <definedName name="_xlnm._FilterDatabase" localSheetId="5" hidden="1">'2-1政府性基金预算收入情况表'!$A$3:$D$32</definedName>
    <definedName name="_xlnm._FilterDatabase" localSheetId="6" hidden="1">'2-2政府性基金预算支出情况表（公开到项级）'!$A$3:$D$56</definedName>
    <definedName name="_lst_r_地方财政预算表2015年全省汇总_10_科目编码名称">[1]_ESList!$A$1:$A$27</definedName>
    <definedName name="_xlnm.Print_Area" localSheetId="1">'1-2一般公共预算支出情况表'!$A$1:$D$38</definedName>
    <definedName name="_xlnm.Print_Area" localSheetId="2">'1-3一般公共预算支出情况表（公开到项级）'!$A$1:$D$313</definedName>
    <definedName name="_xlnm.Print_Area" localSheetId="5">'2-1政府性基金预算收入情况表'!$A$1:$D$32</definedName>
    <definedName name="_xlnm.Print_Area" localSheetId="6">'2-2政府性基金预算支出情况表（公开到项级）'!$A$1:$D$56</definedName>
    <definedName name="_xlnm.Print_Titles" localSheetId="0">'1-1一般公共预算收入情况表'!$2:$4</definedName>
    <definedName name="_xlnm.Print_Titles" localSheetId="1">'1-2一般公共预算支出情况表'!$1:$3</definedName>
    <definedName name="_xlnm.Print_Titles" localSheetId="2">'1-3一般公共预算支出情况表（公开到项级）'!$1:$3</definedName>
    <definedName name="_xlnm.Print_Titles" localSheetId="5">'2-1政府性基金预算收入情况表'!$1:$3</definedName>
    <definedName name="_xlnm.Print_Titles" localSheetId="6">'2-2政府性基金预算支出情况表（公开到项级）'!$1:$3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3">'1-4一般公共预算基本支出情况表（公开到款级）'!$A$1:$B$31</definedName>
    <definedName name="_xlnm.Print_Titles" localSheetId="3">'1-4一般公共预算基本支出情况表（公开到款级）'!$1:$3</definedName>
    <definedName name="专项收入年初预算数" localSheetId="4">#REF!</definedName>
    <definedName name="专项收入全年预计数" localSheetId="4">#REF!</definedName>
    <definedName name="专项收入年初预算数" localSheetId="7">#REF!</definedName>
    <definedName name="专项收入全年预计数" localSheetId="7">#REF!</definedName>
    <definedName name="专项收入年初预算数" localSheetId="8">#REF!</definedName>
    <definedName name="专项收入全年预计数" localSheetId="8">#REF!</definedName>
    <definedName name="专项收入年初预算数" localSheetId="9">#REF!</definedName>
    <definedName name="专项收入全年预计数" localSheetId="9">#REF!</definedName>
    <definedName name="专项收入年初预算数" localSheetId="10">#REF!</definedName>
    <definedName name="专项收入全年预计数" localSheetId="10">#REF!</definedName>
    <definedName name="专项收入年初预算数" localSheetId="11">#REF!</definedName>
    <definedName name="专项收入全年预计数" localSheetId="11">#REF!</definedName>
  </definedNames>
  <calcPr calcId="144525" concurrentCalc="0"/>
</workbook>
</file>

<file path=xl/sharedStrings.xml><?xml version="1.0" encoding="utf-8"?>
<sst xmlns="http://schemas.openxmlformats.org/spreadsheetml/2006/main" count="537">
  <si>
    <t>附件1</t>
  </si>
  <si>
    <t>1-1  2020年边合区一般公共预算收入情况表</t>
  </si>
  <si>
    <t>单位：万元</t>
  </si>
  <si>
    <t>项目</t>
  </si>
  <si>
    <t>2019年执行数</t>
  </si>
  <si>
    <t>2020年预算数</t>
  </si>
  <si>
    <t>预算数比上年执行数增长%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</si>
  <si>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</si>
  <si>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</si>
  <si>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</si>
  <si>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</si>
  <si>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</si>
  <si>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</si>
  <si>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</si>
  <si>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</si>
  <si>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</si>
  <si>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</si>
  <si>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</si>
  <si>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</si>
  <si>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</si>
  <si>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</si>
  <si>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</si>
  <si>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</si>
  <si>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</si>
  <si>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</si>
  <si>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</si>
  <si>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</si>
  <si>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</si>
  <si>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</si>
  <si>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</si>
  <si>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</si>
  <si>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</si>
  <si>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边合区一般公共预算收入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</si>
  <si>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</si>
  <si>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</si>
  <si>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</si>
  <si>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</si>
  <si>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</si>
  <si>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</si>
  <si>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</si>
  <si>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</si>
  <si>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</si>
  <si>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2020年边合区一般公共预算支出情况表</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</si>
  <si>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</si>
  <si>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</si>
  <si>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</si>
  <si>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</si>
  <si>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</si>
  <si>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</si>
  <si>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</si>
  <si>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</si>
  <si>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</si>
  <si>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</si>
  <si>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</si>
  <si>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</si>
  <si>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</si>
  <si>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</si>
  <si>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</si>
  <si>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</si>
  <si>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</si>
  <si>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</si>
  <si>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</si>
  <si>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</si>
  <si>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</si>
  <si>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</si>
  <si>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</si>
  <si>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</si>
  <si>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</si>
  <si>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全省一般公共预算支出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</si>
  <si>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</si>
  <si>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</si>
  <si>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</si>
  <si>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</si>
  <si>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</si>
  <si>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</si>
  <si>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</si>
  <si>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</si>
  <si>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2020年边合区一般公共预算支出情况表</t>
  </si>
  <si>
    <t>2019年预算数</t>
  </si>
  <si>
    <t>比上年预算数增长%</t>
  </si>
  <si>
    <t xml:space="preserve">   人大事务</t>
  </si>
  <si>
    <t xml:space="preserve">   政协事务</t>
  </si>
  <si>
    <t>政府办公厅(室)及相关机构事务</t>
  </si>
  <si>
    <t xml:space="preserve">     行政运行</t>
  </si>
  <si>
    <t xml:space="preserve">     一般行政管理事务</t>
  </si>
  <si>
    <t xml:space="preserve">     机关服务</t>
  </si>
  <si>
    <t xml:space="preserve">     专项服务</t>
  </si>
  <si>
    <t xml:space="preserve">     专项业务活动</t>
  </si>
  <si>
    <t xml:space="preserve">     政务公开审批</t>
  </si>
  <si>
    <t xml:space="preserve">     信访事务</t>
  </si>
  <si>
    <t xml:space="preserve">     参事事务</t>
  </si>
  <si>
    <t xml:space="preserve">     事业运行</t>
  </si>
  <si>
    <t xml:space="preserve">     其他政府办公厅（室）及相关机构事务支出</t>
  </si>
  <si>
    <t xml:space="preserve">   发展与改革事务</t>
  </si>
  <si>
    <t xml:space="preserve">   统计信息事务</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</si>
  <si>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</si>
  <si>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</si>
  <si>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</si>
  <si>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</si>
  <si>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</si>
  <si>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</si>
  <si>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</si>
  <si>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</si>
  <si>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</si>
  <si>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</si>
  <si>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</si>
  <si>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</si>
  <si>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</si>
  <si>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</si>
  <si>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</si>
  <si>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海关事务</t>
  </si>
  <si>
    <t xml:space="preserve">   人力资源事务</t>
  </si>
  <si>
    <t xml:space="preserve">   纪检监察事务</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</si>
  <si>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</si>
  <si>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</si>
  <si>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</si>
  <si>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</si>
  <si>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</si>
  <si>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</si>
  <si>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</si>
  <si>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</si>
  <si>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</si>
  <si>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</si>
  <si>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</si>
  <si>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</si>
  <si>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</si>
  <si>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</si>
  <si>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</si>
  <si>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</si>
  <si>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</si>
  <si>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</si>
  <si>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</si>
  <si>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</si>
  <si>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</si>
  <si>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</si>
  <si>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</si>
  <si>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</si>
  <si>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r>
      <rPr>
        <sz val="10"/>
        <rFont val="宋体"/>
        <charset val="134"/>
      </rPr>
      <t xml:space="preserve">      </t>
    </r>
    <r>
      <rPr>
        <sz val="10"/>
        <rFont val="宋体"/>
        <charset val="134"/>
      </rPr>
      <t>其他一般公共服务支出</t>
    </r>
  </si>
  <si>
    <t xml:space="preserve">   对外合作与交流</t>
  </si>
  <si>
    <t xml:space="preserve">   其他外交支出</t>
  </si>
  <si>
    <t xml:space="preserve">   现役部队</t>
  </si>
  <si>
    <t xml:space="preserve">   国防动员</t>
  </si>
  <si>
    <t xml:space="preserve">   其他国防支出</t>
  </si>
  <si>
    <t xml:space="preserve">   武装警察部队</t>
  </si>
  <si>
    <t xml:space="preserve">   公安</t>
  </si>
  <si>
    <t xml:space="preserve">   国家安全</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</si>
  <si>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</si>
  <si>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</si>
  <si>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</si>
  <si>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</si>
  <si>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</si>
  <si>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</si>
  <si>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</si>
  <si>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</si>
  <si>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</si>
  <si>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</si>
  <si>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</si>
  <si>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</si>
  <si>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</si>
  <si>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</si>
  <si>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</si>
  <si>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</si>
  <si>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</si>
  <si>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</si>
  <si>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</si>
  <si>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</si>
  <si>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</si>
  <si>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</si>
  <si>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</si>
  <si>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</si>
  <si>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</si>
  <si>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</si>
  <si>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</si>
  <si>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</si>
  <si>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</si>
  <si>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</si>
  <si>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</si>
  <si>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</si>
  <si>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</si>
  <si>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</si>
  <si>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</si>
  <si>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</si>
  <si>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</si>
  <si>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</si>
  <si>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</si>
  <si>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</si>
  <si>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</si>
  <si>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</si>
  <si>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</si>
  <si>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</si>
  <si>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</si>
  <si>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</si>
  <si>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</si>
  <si>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</si>
  <si>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</si>
  <si>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</si>
  <si>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</si>
  <si>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</si>
  <si>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</si>
  <si>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</si>
  <si>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</si>
  <si>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</si>
  <si>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</si>
  <si>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</si>
  <si>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</si>
  <si>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</si>
  <si>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</si>
  <si>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</si>
  <si>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</si>
  <si>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</si>
  <si>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</si>
  <si>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</si>
  <si>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</si>
  <si>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</si>
  <si>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</si>
  <si>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</si>
  <si>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</si>
  <si>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</si>
  <si>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</si>
  <si>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</si>
  <si>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</si>
  <si>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</si>
  <si>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</si>
  <si>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</si>
  <si>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</si>
  <si>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</si>
  <si>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</si>
  <si>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</si>
  <si>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</si>
  <si>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</si>
  <si>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</si>
  <si>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</si>
  <si>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</si>
  <si>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</si>
  <si>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</si>
  <si>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</si>
  <si>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</si>
  <si>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</si>
  <si>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</si>
  <si>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</si>
  <si>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</si>
  <si>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</si>
  <si>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</si>
  <si>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</si>
  <si>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</si>
  <si>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</si>
  <si>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</si>
  <si>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</si>
  <si>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</si>
  <si>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</si>
  <si>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</si>
  <si>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</si>
  <si>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</si>
  <si>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</si>
  <si>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</si>
  <si>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防汛</t>
  </si>
  <si>
    <t xml:space="preserve">   扶贫</t>
  </si>
  <si>
    <t xml:space="preserve">   农村综合改革</t>
  </si>
  <si>
    <t xml:space="preserve">   普惠金融发展支出</t>
  </si>
  <si>
    <t xml:space="preserve">   目标价格补贴</t>
  </si>
  <si>
    <t xml:space="preserve">   其他农林水支出</t>
  </si>
  <si>
    <t xml:space="preserve">   公路水路运输</t>
  </si>
  <si>
    <t xml:space="preserve">     口岸建设</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</si>
  <si>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</si>
  <si>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</si>
  <si>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</si>
  <si>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</si>
  <si>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</si>
  <si>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</si>
  <si>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</si>
  <si>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</si>
  <si>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</si>
  <si>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</si>
  <si>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</si>
  <si>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</si>
  <si>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</si>
  <si>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</si>
  <si>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</si>
  <si>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</si>
  <si>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商业流通事务</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</si>
  <si>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</si>
  <si>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</si>
  <si>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</si>
  <si>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</si>
  <si>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</si>
  <si>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</si>
  <si>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</si>
  <si>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</si>
  <si>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</si>
  <si>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</si>
  <si>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</si>
  <si>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</si>
  <si>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</si>
  <si>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</si>
  <si>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</si>
  <si>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</si>
  <si>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</si>
  <si>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</si>
  <si>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</si>
  <si>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</si>
  <si>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</si>
  <si>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</si>
  <si>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</si>
  <si>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</si>
  <si>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</si>
  <si>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</si>
  <si>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</si>
  <si>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</si>
  <si>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</si>
  <si>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</si>
  <si>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</si>
  <si>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</si>
  <si>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</si>
  <si>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</si>
  <si>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</si>
  <si>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</si>
  <si>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</si>
  <si>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</si>
  <si>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</si>
  <si>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粮油事务</t>
  </si>
  <si>
    <t xml:space="preserve">   物资事务</t>
  </si>
  <si>
    <t xml:space="preserve">   能源储备</t>
  </si>
  <si>
    <t xml:space="preserve">   粮油储备</t>
  </si>
  <si>
    <t xml:space="preserve">   重要商品储备</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</si>
  <si>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</si>
  <si>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</si>
  <si>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</si>
  <si>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</si>
  <si>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</si>
  <si>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</si>
  <si>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</si>
  <si>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</si>
  <si>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</si>
  <si>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</si>
  <si>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</si>
  <si>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</si>
  <si>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</si>
  <si>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</si>
  <si>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</si>
  <si>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本级一般公共预算支出</t>
  </si>
  <si>
    <t>1-4  2020年边合区一般公共预算政府预算经济分类表（基本支出）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</si>
  <si>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</si>
  <si>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</si>
  <si>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</si>
  <si>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</si>
  <si>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</si>
  <si>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</si>
  <si>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</si>
  <si>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</si>
  <si>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</si>
  <si>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</si>
  <si>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</si>
  <si>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</si>
  <si>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</si>
  <si>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</si>
  <si>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</si>
  <si>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</si>
  <si>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</si>
  <si>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</si>
  <si>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</si>
  <si>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</si>
  <si>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</si>
  <si>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</si>
  <si>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</si>
  <si>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</si>
  <si>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</si>
  <si>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</si>
  <si>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</si>
  <si>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</si>
  <si>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</si>
  <si>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1-5  2020年边合区“三公”经费预算财政拨款情况统计表</t>
  </si>
  <si>
    <t>比上年增、减情况</t>
  </si>
  <si>
    <t>增、减金额</t>
  </si>
  <si>
    <t>增、减幅度</t>
  </si>
  <si>
    <t>合计</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</si>
  <si>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</si>
  <si>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</si>
  <si>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</si>
  <si>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</si>
  <si>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</si>
  <si>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</si>
  <si>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2-1  2020年边合区政府性基金预算收入情况表</t>
  </si>
  <si>
    <t>一、地方农网还贷资金收入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</si>
  <si>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</si>
  <si>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</si>
  <si>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</si>
  <si>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</si>
  <si>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</si>
  <si>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</si>
  <si>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</si>
  <si>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</si>
  <si>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</si>
  <si>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六、大中型水库库区基金收入</t>
  </si>
  <si>
    <t>七、彩票公益金收入</t>
  </si>
  <si>
    <t xml:space="preserve">   福利彩票公益金收入</t>
  </si>
  <si>
    <t xml:space="preserve">   体育彩票公益金收入</t>
  </si>
  <si>
    <t>八、城市基础设施配套费收入</t>
  </si>
  <si>
    <t>九、小型水库移民扶助基金收入</t>
  </si>
  <si>
    <t>十、国家重大水利工程建设基金收入</t>
  </si>
  <si>
    <t>十一、车辆通行费</t>
  </si>
  <si>
    <t>十二、污水处理费收入</t>
  </si>
  <si>
    <t>十三、彩票发行机构和彩票销售机构的业务费用</t>
  </si>
  <si>
    <t>十四、其他政府性基金收入</t>
  </si>
  <si>
    <t>十五、专项债券对应项目专项收入</t>
  </si>
  <si>
    <t>全省政府性基金预算收入</t>
  </si>
  <si>
    <t>地方政府专项债务收入</t>
  </si>
  <si>
    <t xml:space="preserve">   政府性基金补助收入</t>
  </si>
  <si>
    <t>2-2  2020年边合区政府性基金预算支出情况表</t>
  </si>
  <si>
    <t>一、文化旅游体育与传媒支出</t>
  </si>
  <si>
    <t xml:space="preserve">   国家电影事业发展专项资金安排的支出</t>
  </si>
  <si>
    <t xml:space="preserve">     资助少数民族语电影译制</t>
  </si>
  <si>
    <t xml:space="preserve">     其他国家电影事业发展专项资金支出</t>
  </si>
  <si>
    <t>二、社会保障和就业支出</t>
  </si>
  <si>
    <t xml:space="preserve">   大中型水库移民后期扶持基金支出</t>
  </si>
  <si>
    <t xml:space="preserve">     其他大中型水库移民后期扶持基金支出</t>
  </si>
  <si>
    <t>三、节能环保支出</t>
  </si>
  <si>
    <t>四、城乡社区支出</t>
  </si>
  <si>
    <t xml:space="preserve">     国有土地使用权出让收入及对应专项债务收入安排的支出</t>
  </si>
  <si>
    <t xml:space="preserve">     其他国有土地使用权出让收入安排的支出</t>
  </si>
  <si>
    <t xml:space="preserve">     棚户区改造专项债券收入安排的支出</t>
  </si>
  <si>
    <t>五、农林水支出</t>
  </si>
  <si>
    <t xml:space="preserve">   大中型水库库区基金安排的支出</t>
  </si>
  <si>
    <t xml:space="preserve">     其他大中型水库库区基金支出</t>
  </si>
  <si>
    <t xml:space="preserve">   国家重大水利工程建设基金安排的支出</t>
  </si>
  <si>
    <t xml:space="preserve">     其他重大水利工程建设基金支出</t>
  </si>
  <si>
    <t>六、交通运输支出</t>
  </si>
  <si>
    <t xml:space="preserve">   车辆通行费安排的支出</t>
  </si>
  <si>
    <t xml:space="preserve">     其他车辆通行费安排的支出</t>
  </si>
  <si>
    <t xml:space="preserve">   港口建设费安排的支出</t>
  </si>
  <si>
    <t xml:space="preserve">     航道建设和维护</t>
  </si>
  <si>
    <t xml:space="preserve">     航运保障系统建设</t>
  </si>
  <si>
    <t xml:space="preserve">   民航发展基金支出</t>
  </si>
  <si>
    <t xml:space="preserve">     民航机场建设</t>
  </si>
  <si>
    <t xml:space="preserve">     民航安全</t>
  </si>
  <si>
    <t xml:space="preserve">     航线和机场补贴</t>
  </si>
  <si>
    <t>七、资源勘探信息等支出</t>
  </si>
  <si>
    <t xml:space="preserve">   农网还贷资金支出</t>
  </si>
  <si>
    <t xml:space="preserve">     地方农网还贷资金支出</t>
  </si>
  <si>
    <t>八、其他支出</t>
  </si>
  <si>
    <t xml:space="preserve">   其他政府性基金安排的支出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</si>
  <si>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</si>
  <si>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</si>
  <si>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</si>
  <si>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</si>
  <si>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</si>
  <si>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</si>
  <si>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</si>
  <si>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</si>
  <si>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</si>
  <si>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九、债务付息支出</t>
  </si>
  <si>
    <t>十、债务发行费用支出</t>
  </si>
  <si>
    <t>省本级政府性基金支出</t>
  </si>
  <si>
    <t xml:space="preserve">   政府性基金转移支付</t>
  </si>
  <si>
    <t xml:space="preserve">     政府性基金补助支出</t>
  </si>
  <si>
    <t xml:space="preserve">   调出资金</t>
  </si>
  <si>
    <t xml:space="preserve">   年终结余</t>
  </si>
  <si>
    <t xml:space="preserve">   地方政府专项债务转贷支出</t>
  </si>
  <si>
    <t>地方政府专项债务还本支出</t>
  </si>
  <si>
    <t>5-1边合区2019年地方政府债务限额及余额预算情况表</t>
  </si>
  <si>
    <t>单位：亿元</t>
  </si>
  <si>
    <t>地   区</t>
  </si>
  <si>
    <t>2019年债务限额</t>
  </si>
  <si>
    <t>2019年债务余额预计执行数</t>
  </si>
  <si>
    <t>一般债务</t>
  </si>
  <si>
    <t>专项债务</t>
  </si>
  <si>
    <t>公  式</t>
  </si>
  <si>
    <t>A=B+C</t>
  </si>
  <si>
    <t>B</t>
  </si>
  <si>
    <t>C</t>
  </si>
  <si>
    <t>D=E+F</t>
  </si>
  <si>
    <t>E</t>
  </si>
  <si>
    <t>F</t>
  </si>
  <si>
    <t>……</t>
  </si>
  <si>
    <t>注：1.本表反映上一年度本地区、本级及分地区地方政府债务限额及余额预计执行数。</t>
  </si>
  <si>
    <t xml:space="preserve">    2.本表由县级以上地方各级财政部门在本级人民代表大会批准预算后二十日内公开。</t>
  </si>
  <si>
    <t>5-2 边合区2019年地方政府一般债务余额情况表</t>
  </si>
  <si>
    <t>项    目</t>
  </si>
  <si>
    <t>预算数</t>
  </si>
  <si>
    <t>执行数</t>
  </si>
  <si>
    <t>一、2018年末地方政府一般债务余额实际数</t>
  </si>
  <si>
    <t>二、2019年末地方政府一般债务余额限额</t>
  </si>
  <si>
    <t>三、2019年地方政府一般债务发行额</t>
  </si>
  <si>
    <t xml:space="preserve">   中央转贷地方的国际金融组织和外国政府贷款</t>
  </si>
  <si>
    <t xml:space="preserve">   2019年地方政府一般债券发行额</t>
  </si>
  <si>
    <t>四、2019年地方政府一般债务还本额</t>
  </si>
  <si>
    <t>五、2019年末地方政府一般债务余额预计执行数</t>
  </si>
  <si>
    <t>六、2020年地方财政赤字</t>
  </si>
  <si>
    <t>七、2020年地方政府一般债务余额限额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</si>
  <si>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</si>
  <si>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边合区2019年地方政府专项债务余额情况表</t>
  </si>
  <si>
    <t>一、2018年末地方政府专项债务余额实际数</t>
  </si>
  <si>
    <t>二、2019年末地方政府专项债务余额限额</t>
  </si>
  <si>
    <t>三、2019年地方政府专项债务发行额</t>
  </si>
  <si>
    <t>四、2019年地方政府专项债务还本额</t>
  </si>
  <si>
    <t>五、2019年末地方政府专项债务余额预计执行数</t>
  </si>
  <si>
    <t>六、2020年地方政府专项债务新增限额</t>
  </si>
  <si>
    <t>七、2020年末地方政府专项债务余额限额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</si>
  <si>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</si>
  <si>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5-4 边合区地方政府债券发行及还本付息情况表</t>
  </si>
  <si>
    <t>公式</t>
  </si>
  <si>
    <t>本地区</t>
  </si>
  <si>
    <t>本级</t>
  </si>
  <si>
    <t>一、2019年发行预计执行数</t>
  </si>
  <si>
    <t>A=B+D</t>
  </si>
  <si>
    <t>（一）一般债券</t>
  </si>
  <si>
    <t xml:space="preserve">   其中：再融资债券</t>
  </si>
  <si>
    <t>（二）专项债券</t>
  </si>
  <si>
    <t>D</t>
  </si>
  <si>
    <t>二、2019年还本预计执行数</t>
  </si>
  <si>
    <t>F=G+H</t>
  </si>
  <si>
    <t>G</t>
  </si>
  <si>
    <t>H</t>
  </si>
  <si>
    <t>三、2019年付息预计执行数</t>
  </si>
  <si>
    <t>I=J+K</t>
  </si>
  <si>
    <t>J</t>
  </si>
  <si>
    <t>K</t>
  </si>
  <si>
    <t>四、2020年还本预算数</t>
  </si>
  <si>
    <t>L=M+O</t>
  </si>
  <si>
    <t>M</t>
  </si>
  <si>
    <t xml:space="preserve">   其中：再融资</t>
  </si>
  <si>
    <t xml:space="preserve">      财政预算安排 </t>
  </si>
  <si>
    <t>N</t>
  </si>
  <si>
    <t>O</t>
  </si>
  <si>
    <t xml:space="preserve">      财政预算安排</t>
  </si>
  <si>
    <t>P</t>
  </si>
  <si>
    <t>五、2020年付息预算数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</si>
  <si>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</si>
  <si>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</si>
  <si>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</si>
  <si>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</si>
  <si>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5-5 边合区2020年地方政府债务限额提前下达情况表</t>
  </si>
  <si>
    <t>下级</t>
  </si>
  <si>
    <t>一、2018年地方政府债务限额</t>
  </si>
  <si>
    <t>其中： 一般债务限额</t>
  </si>
  <si>
    <t xml:space="preserve">       专项债务限额</t>
  </si>
  <si>
    <t>二、提前下达的2019年新增地方政府债务限额</t>
  </si>
  <si>
    <t>注：本表反映本地区及本级年初预算中列示提前下达的新增地方政府债务限额情况，由县级以上地方各级财政部门在本级人民代表大会批准预算后二十日内公开。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</si>
</sst>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2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quot;$&quot;#,##0_);[Red]\(&quot;$&quot;#,##0\)"/>
    <numFmt numFmtId="177" formatCode="_(&quot;$&quot;* #,##0.00_);_(&quot;$&quot;* \(#,##0.00\);_(&quot;$&quot;* &quot;-&quot;??_);_(@_)"/>
    <numFmt numFmtId="178" formatCode="_-&quot;$&quot;\ * #,##0.00_-;_-&quot;$&quot;\ * #,##0.00\-;_-&quot;$&quot;\ * &quot;-&quot;??_-;_-@_-"/>
    <numFmt numFmtId="179" formatCode="_-* #,##0.00_-;\-* #,##0.00_-;_-* &quot;-&quot;??_-;_-@_-"/>
    <numFmt numFmtId="180" formatCode="_-&quot;$&quot;\ * #,##0_-;_-&quot;$&quot;\ * #,##0\-;_-&quot;$&quot;\ * &quot;-&quot;_-;_-@_-"/>
    <numFmt numFmtId="181" formatCode="yy\.mm\.dd"/>
    <numFmt numFmtId="182" formatCode="#\ ??/??"/>
    <numFmt numFmtId="183" formatCode="#,##0_ "/>
    <numFmt numFmtId="184" formatCode="_(&quot;$&quot;* #,##0_);_(&quot;$&quot;* \(#,##0\);_(&quot;$&quot;* &quot;-&quot;_);_(@_)"/>
    <numFmt numFmtId="185" formatCode="#,##0;\(#,##0\)"/>
    <numFmt numFmtId="186" formatCode="\$#,##0.00;\(\$#,##0.00\)"/>
    <numFmt numFmtId="187" formatCode="&quot;$&quot;\ #,##0.00_-;[Red]&quot;$&quot;\ #,##0.00\-"/>
    <numFmt numFmtId="188" formatCode="#,##0.0_);\(#,##0.0\)"/>
    <numFmt numFmtId="189" formatCode="_-* #,##0_-;\-* #,##0_-;_-* &quot;-&quot;_-;_-@_-"/>
    <numFmt numFmtId="190" formatCode="&quot;$&quot;#,##0.00_);[Red]\(&quot;$&quot;#,##0.00\)"/>
    <numFmt numFmtId="191" formatCode="&quot;$&quot;\ #,##0_-;[Red]&quot;$&quot;\ #,##0\-"/>
    <numFmt numFmtId="192" formatCode="\$#,##0;\(\$#,##0\)"/>
    <numFmt numFmtId="193" formatCode="0.0%"/>
    <numFmt numFmtId="194" formatCode="_(* #,##0_);_(* \(#,##0\);_(* &quot;-&quot;_);_(@_)"/>
    <numFmt numFmtId="195" formatCode="_(* #,##0.00_);_(* \(#,##0.00\);_(* &quot;-&quot;??_);_(@_)"/>
    <numFmt numFmtId="196" formatCode="0.00_ "/>
    <numFmt numFmtId="197" formatCode="#,##0_ ;[Red]\-#,##0\ "/>
    <numFmt numFmtId="198" formatCode="#,##0.000000"/>
  </numFmts>
  <fonts count="103">
    <font>
      <sz val="11"/>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sz val="11"/>
      <name val="SimSun"/>
      <charset val="134"/>
    </font>
    <font>
      <sz val="20"/>
      <name val="方正小标宋简体"/>
      <charset val="134"/>
    </font>
    <font>
      <sz val="14"/>
      <name val="SimSun"/>
      <charset val="134"/>
    </font>
    <font>
      <b/>
      <sz val="14"/>
      <name val="SimSun"/>
      <charset val="134"/>
    </font>
    <font>
      <sz val="12"/>
      <name val="SimSun"/>
      <charset val="134"/>
    </font>
    <font>
      <b/>
      <sz val="15"/>
      <name val="SimSun"/>
      <charset val="134"/>
    </font>
    <font>
      <sz val="9"/>
      <name val="SimSun"/>
      <charset val="134"/>
    </font>
    <font>
      <sz val="14"/>
      <color indexed="8"/>
      <name val="宋体"/>
      <charset val="134"/>
    </font>
    <font>
      <sz val="12"/>
      <color indexed="8"/>
      <name val="宋体"/>
      <charset val="134"/>
    </font>
    <font>
      <b/>
      <sz val="14"/>
      <name val="宋体"/>
      <charset val="134"/>
    </font>
    <font>
      <sz val="14"/>
      <name val="宋体"/>
      <charset val="134"/>
    </font>
    <font>
      <sz val="12"/>
      <name val="宋体"/>
      <charset val="134"/>
    </font>
    <font>
      <sz val="11"/>
      <name val="宋体"/>
      <charset val="134"/>
    </font>
    <font>
      <b/>
      <sz val="12"/>
      <name val="宋体"/>
      <charset val="134"/>
    </font>
    <font>
      <b/>
      <sz val="14"/>
      <color indexed="8"/>
      <name val="宋体"/>
      <charset val="134"/>
    </font>
    <font>
      <sz val="14"/>
      <color indexed="9"/>
      <name val="宋体"/>
      <charset val="134"/>
    </font>
    <font>
      <sz val="11"/>
      <color theme="1"/>
      <name val="宋体"/>
      <charset val="134"/>
      <scheme val="minor"/>
    </font>
    <font>
      <sz val="20"/>
      <color theme="1"/>
      <name val="方正小标宋简体"/>
      <charset val="134"/>
    </font>
    <font>
      <sz val="20"/>
      <color theme="1"/>
      <name val="方正小标宋_GBK"/>
      <charset val="134"/>
    </font>
    <font>
      <sz val="12"/>
      <color theme="1"/>
      <name val="黑体"/>
      <charset val="134"/>
    </font>
    <font>
      <sz val="12"/>
      <color theme="1"/>
      <name val="宋体"/>
      <charset val="134"/>
      <scheme val="minor"/>
    </font>
    <font>
      <sz val="12"/>
      <name val="宋体"/>
      <charset val="134"/>
      <scheme val="minor"/>
    </font>
    <font>
      <sz val="20"/>
      <color indexed="8"/>
      <name val="方正小标宋简体"/>
      <charset val="134"/>
    </font>
    <font>
      <b/>
      <sz val="10"/>
      <name val="宋体"/>
      <charset val="134"/>
    </font>
    <font>
      <sz val="10"/>
      <name val="宋体"/>
      <charset val="134"/>
    </font>
    <font>
      <sz val="16"/>
      <name val="黑体"/>
      <charset val="134"/>
    </font>
    <font>
      <sz val="12"/>
      <color indexed="9"/>
      <name val="宋体"/>
      <charset val="134"/>
    </font>
    <font>
      <sz val="11"/>
      <color indexed="62"/>
      <name val="宋体"/>
      <charset val="134"/>
    </font>
    <font>
      <sz val="11"/>
      <color theme="0"/>
      <name val="宋体"/>
      <charset val="0"/>
      <scheme val="minor"/>
    </font>
    <font>
      <b/>
      <sz val="11"/>
      <color indexed="63"/>
      <name val="宋体"/>
      <charset val="134"/>
    </font>
    <font>
      <sz val="11"/>
      <color rgb="FF3F3F76"/>
      <name val="宋体"/>
      <charset val="0"/>
      <scheme val="minor"/>
    </font>
    <font>
      <sz val="11"/>
      <color indexed="60"/>
      <name val="宋体"/>
      <charset val="134"/>
    </font>
    <font>
      <b/>
      <sz val="13"/>
      <color theme="3"/>
      <name val="宋体"/>
      <charset val="134"/>
      <scheme val="minor"/>
    </font>
    <font>
      <b/>
      <sz val="11"/>
      <color rgb="FFFFFFFF"/>
      <name val="宋体"/>
      <charset val="0"/>
      <scheme val="minor"/>
    </font>
    <font>
      <sz val="11"/>
      <color theme="1"/>
      <name val="宋体"/>
      <charset val="0"/>
      <scheme val="minor"/>
    </font>
    <font>
      <sz val="11"/>
      <color rgb="FFFF0000"/>
      <name val="宋体"/>
      <charset val="0"/>
      <scheme val="minor"/>
    </font>
    <font>
      <sz val="11"/>
      <color indexed="17"/>
      <name val="宋体"/>
      <charset val="134"/>
    </font>
    <font>
      <sz val="10"/>
      <name val="Geneva"/>
      <charset val="134"/>
    </font>
    <font>
      <sz val="8"/>
      <name val="Arial"/>
      <charset val="134"/>
    </font>
    <font>
      <sz val="10"/>
      <name val="楷体"/>
      <charset val="134"/>
    </font>
    <font>
      <b/>
      <sz val="11"/>
      <color indexed="8"/>
      <name val="宋体"/>
      <charset val="134"/>
    </font>
    <font>
      <sz val="11"/>
      <color indexed="9"/>
      <name val="宋体"/>
      <charset val="134"/>
    </font>
    <font>
      <sz val="10"/>
      <name val="Arial"/>
      <charset val="134"/>
    </font>
    <font>
      <sz val="8"/>
      <name val="Times New Roman"/>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2"/>
      <color indexed="12"/>
      <name val="宋体"/>
      <charset val="134"/>
    </font>
    <font>
      <sz val="12"/>
      <name val="Times New Roman"/>
      <charset val="134"/>
    </font>
    <font>
      <sz val="12"/>
      <color indexed="16"/>
      <name val="宋体"/>
      <charset val="134"/>
    </font>
    <font>
      <b/>
      <sz val="13"/>
      <color indexed="56"/>
      <name val="宋体"/>
      <charset val="134"/>
    </font>
    <font>
      <b/>
      <sz val="15"/>
      <color theme="3"/>
      <name val="宋体"/>
      <charset val="134"/>
      <scheme val="minor"/>
    </font>
    <font>
      <sz val="10"/>
      <name val="Helv"/>
      <charset val="134"/>
    </font>
    <font>
      <b/>
      <sz val="15"/>
      <color indexed="56"/>
      <name val="宋体"/>
      <charset val="134"/>
    </font>
    <font>
      <sz val="11"/>
      <color indexed="20"/>
      <name val="宋体"/>
      <charset val="134"/>
    </font>
    <font>
      <sz val="12"/>
      <color indexed="17"/>
      <name val="宋体"/>
      <charset val="134"/>
    </font>
    <font>
      <b/>
      <sz val="11"/>
      <color rgb="FF3F3F3F"/>
      <name val="宋体"/>
      <charset val="0"/>
      <scheme val="minor"/>
    </font>
    <font>
      <b/>
      <sz val="11"/>
      <color rgb="FFFA7D00"/>
      <name val="宋体"/>
      <charset val="0"/>
      <scheme val="minor"/>
    </font>
    <font>
      <sz val="11"/>
      <color rgb="FF006100"/>
      <name val="宋体"/>
      <charset val="0"/>
      <scheme val="minor"/>
    </font>
    <font>
      <b/>
      <sz val="10"/>
      <name val="MS Sans Serif"/>
      <charset val="134"/>
    </font>
    <font>
      <sz val="11"/>
      <color rgb="FFFA7D00"/>
      <name val="宋体"/>
      <charset val="0"/>
      <scheme val="minor"/>
    </font>
    <font>
      <b/>
      <sz val="11"/>
      <color theme="1"/>
      <name val="宋体"/>
      <charset val="0"/>
      <scheme val="minor"/>
    </font>
    <font>
      <sz val="11"/>
      <color rgb="FF9C6500"/>
      <name val="宋体"/>
      <charset val="0"/>
      <scheme val="minor"/>
    </font>
    <font>
      <b/>
      <sz val="18"/>
      <color indexed="56"/>
      <name val="宋体"/>
      <charset val="134"/>
    </font>
    <font>
      <sz val="10"/>
      <name val="MS Sans Serif"/>
      <charset val="134"/>
    </font>
    <font>
      <sz val="9"/>
      <name val="宋体"/>
      <charset val="134"/>
    </font>
    <font>
      <b/>
      <sz val="12"/>
      <name val="Arial"/>
      <charset val="134"/>
    </font>
    <font>
      <sz val="10"/>
      <name val="仿宋_GB2312"/>
      <charset val="134"/>
    </font>
    <font>
      <b/>
      <sz val="10"/>
      <name val="Tms Rmn"/>
      <charset val="134"/>
    </font>
    <font>
      <sz val="10"/>
      <name val="Times New Roman"/>
      <charset val="134"/>
    </font>
    <font>
      <b/>
      <sz val="11"/>
      <color indexed="56"/>
      <name val="宋体"/>
      <charset val="134"/>
    </font>
    <font>
      <b/>
      <sz val="12"/>
      <color indexed="8"/>
      <name val="宋体"/>
      <charset val="134"/>
    </font>
    <font>
      <b/>
      <sz val="15"/>
      <color indexed="54"/>
      <name val="宋体"/>
      <charset val="134"/>
    </font>
    <font>
      <b/>
      <sz val="9"/>
      <name val="Arial"/>
      <charset val="134"/>
    </font>
    <font>
      <b/>
      <sz val="13"/>
      <color indexed="54"/>
      <name val="宋体"/>
      <charset val="134"/>
    </font>
    <font>
      <b/>
      <sz val="10"/>
      <color indexed="9"/>
      <name val="宋体"/>
      <charset val="134"/>
    </font>
    <font>
      <sz val="12"/>
      <name val="Helv"/>
      <charset val="134"/>
    </font>
    <font>
      <sz val="12"/>
      <color indexed="9"/>
      <name val="Helv"/>
      <charset val="134"/>
    </font>
    <font>
      <b/>
      <sz val="8"/>
      <color indexed="9"/>
      <name val="宋体"/>
      <charset val="134"/>
    </font>
    <font>
      <sz val="7"/>
      <name val="Small Fonts"/>
      <charset val="134"/>
    </font>
    <font>
      <sz val="10"/>
      <color indexed="8"/>
      <name val="MS Sans Serif"/>
      <charset val="134"/>
    </font>
    <font>
      <b/>
      <sz val="11"/>
      <color indexed="54"/>
      <name val="宋体"/>
      <charset val="134"/>
    </font>
    <font>
      <b/>
      <sz val="18"/>
      <color indexed="54"/>
      <name val="宋体"/>
      <charset val="134"/>
    </font>
    <font>
      <i/>
      <sz val="11"/>
      <color indexed="23"/>
      <name val="宋体"/>
      <charset val="134"/>
    </font>
    <font>
      <b/>
      <sz val="14"/>
      <name val="楷体"/>
      <charset val="134"/>
    </font>
    <font>
      <b/>
      <sz val="18"/>
      <color indexed="62"/>
      <name val="宋体"/>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1"/>
      <color indexed="52"/>
      <name val="宋体"/>
      <charset val="134"/>
    </font>
    <font>
      <u/>
      <sz val="10"/>
      <color indexed="12"/>
      <name val="Times"/>
      <charset val="134"/>
    </font>
    <font>
      <b/>
      <sz val="10"/>
      <name val="Arial"/>
      <charset val="134"/>
    </font>
    <font>
      <u/>
      <sz val="12"/>
      <color indexed="36"/>
      <name val="宋体"/>
      <charset val="134"/>
    </font>
    <font>
      <sz val="11"/>
      <color indexed="10"/>
      <name val="宋体"/>
      <charset val="134"/>
    </font>
    <font>
      <sz val="12"/>
      <name val="Courier"/>
      <charset val="134"/>
    </font>
  </fonts>
  <fills count="70">
    <fill>
      <patternFill patternType="none"/>
    </fill>
    <fill>
      <patternFill patternType="gray125"/>
    </fill>
    <fill>
      <patternFill patternType="solid">
        <fgColor indexed="9"/>
        <bgColor indexed="64"/>
      </patternFill>
    </fill>
    <fill>
      <patternFill patternType="solid">
        <fgColor rgb="FF99CCFF"/>
        <bgColor indexed="64"/>
      </patternFill>
    </fill>
    <fill>
      <patternFill patternType="solid">
        <fgColor rgb="FFC0C0C0"/>
        <bgColor indexed="64"/>
      </patternFill>
    </fill>
    <fill>
      <patternFill patternType="solid">
        <fgColor indexed="26"/>
        <bgColor indexed="64"/>
      </patternFill>
    </fill>
    <fill>
      <patternFill patternType="solid">
        <fgColor indexed="44"/>
        <bgColor indexed="64"/>
      </patternFill>
    </fill>
    <fill>
      <patternFill patternType="solid">
        <fgColor indexed="47"/>
        <bgColor indexed="64"/>
      </patternFill>
    </fill>
    <fill>
      <patternFill patternType="solid">
        <fgColor theme="5" tint="0.399975585192419"/>
        <bgColor indexed="64"/>
      </patternFill>
    </fill>
    <fill>
      <patternFill patternType="solid">
        <fgColor indexed="22"/>
        <bgColor indexed="64"/>
      </patternFill>
    </fill>
    <fill>
      <patternFill patternType="solid">
        <fgColor rgb="FFFFCC99"/>
        <bgColor indexed="64"/>
      </patternFill>
    </fill>
    <fill>
      <patternFill patternType="solid">
        <fgColor theme="7" tint="0.399975585192419"/>
        <bgColor indexed="64"/>
      </patternFill>
    </fill>
    <fill>
      <patternFill patternType="solid">
        <fgColor indexed="43"/>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27"/>
        <bgColor indexed="64"/>
      </patternFill>
    </fill>
    <fill>
      <patternFill patternType="solid">
        <fgColor indexed="54"/>
        <bgColor indexed="64"/>
      </patternFill>
    </fill>
    <fill>
      <patternFill patternType="solid">
        <fgColor indexed="49"/>
        <bgColor indexed="64"/>
      </patternFill>
    </fill>
    <fill>
      <patternFill patternType="solid">
        <fgColor indexed="52"/>
        <bgColor indexed="64"/>
      </patternFill>
    </fill>
    <fill>
      <patternFill patternType="solid">
        <fgColor indexed="48"/>
        <bgColor indexed="64"/>
      </patternFill>
    </fill>
    <fill>
      <patternFill patternType="solid">
        <fgColor indexed="10"/>
        <bgColor indexed="64"/>
      </patternFill>
    </fill>
    <fill>
      <patternFill patternType="solid">
        <fgColor theme="6" tint="0.799981688894314"/>
        <bgColor indexed="64"/>
      </patternFill>
    </fill>
    <fill>
      <patternFill patternType="solid">
        <fgColor indexed="55"/>
        <bgColor indexed="64"/>
      </patternFill>
    </fill>
    <fill>
      <patternFill patternType="solid">
        <fgColor indexed="42"/>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indexed="45"/>
        <bgColor indexed="64"/>
      </patternFill>
    </fill>
    <fill>
      <patternFill patternType="solid">
        <fgColor rgb="FFFFFFCC"/>
        <bgColor indexed="64"/>
      </patternFill>
    </fill>
    <fill>
      <patternFill patternType="solid">
        <fgColor indexed="29"/>
        <bgColor indexed="64"/>
      </patternFill>
    </fill>
    <fill>
      <patternFill patternType="solid">
        <fgColor indexed="31"/>
        <bgColor indexed="64"/>
      </patternFill>
    </fill>
    <fill>
      <patternFill patternType="solid">
        <fgColor indexed="14"/>
        <bgColor indexed="64"/>
      </patternFill>
    </fill>
    <fill>
      <patternFill patternType="solid">
        <fgColor indexed="46"/>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30"/>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11"/>
        <bgColor indexed="64"/>
      </patternFill>
    </fill>
    <fill>
      <patternFill patternType="gray0625"/>
    </fill>
    <fill>
      <patternFill patternType="mediumGray">
        <fgColor indexed="22"/>
      </patternFill>
    </fill>
    <fill>
      <patternFill patternType="lightUp">
        <fgColor indexed="9"/>
        <bgColor indexed="29"/>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style="thin">
        <color auto="1"/>
      </right>
      <top/>
      <bottom style="thin">
        <color auto="1"/>
      </bottom>
      <diagonal/>
    </border>
    <border>
      <left/>
      <right/>
      <top style="thin">
        <color indexed="62"/>
      </top>
      <bottom style="double">
        <color indexed="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auto="1"/>
      </left>
      <right style="thin">
        <color auto="1"/>
      </right>
      <top/>
      <bottom/>
      <diagonal/>
    </border>
    <border>
      <left/>
      <right/>
      <top/>
      <bottom style="medium">
        <color indexed="30"/>
      </bottom>
      <diagonal/>
    </border>
    <border>
      <left/>
      <right/>
      <top/>
      <bottom style="thick">
        <color indexed="11"/>
      </bottom>
      <diagonal/>
    </border>
    <border>
      <left/>
      <right/>
      <top/>
      <bottom style="thick">
        <color indexed="43"/>
      </bottom>
      <diagonal/>
    </border>
    <border>
      <left/>
      <right/>
      <top style="medium">
        <color indexed="9"/>
      </top>
      <bottom style="medium">
        <color indexed="9"/>
      </bottom>
      <diagonal/>
    </border>
    <border>
      <left/>
      <right/>
      <top style="thin">
        <color indexed="11"/>
      </top>
      <bottom style="double">
        <color indexed="11"/>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3">
    <xf numFmtId="0" fontId="0" fillId="0" borderId="0">
      <alignment vertical="center"/>
    </xf>
    <xf numFmtId="42" fontId="20" fillId="0" borderId="0" applyFont="0" applyFill="0" applyBorder="0" applyAlignment="0" applyProtection="0">
      <alignment vertical="center"/>
    </xf>
    <xf numFmtId="0" fontId="45" fillId="21" borderId="0" applyNumberFormat="0" applyBorder="0" applyAlignment="0" applyProtection="0">
      <alignment vertical="center"/>
    </xf>
    <xf numFmtId="0" fontId="34" fillId="10" borderId="9" applyNumberFormat="0" applyAlignment="0" applyProtection="0">
      <alignment vertical="center"/>
    </xf>
    <xf numFmtId="0" fontId="44" fillId="0" borderId="13" applyNumberFormat="0" applyFill="0" applyAlignment="0" applyProtection="0">
      <alignment vertical="center"/>
    </xf>
    <xf numFmtId="0" fontId="30" fillId="18" borderId="0" applyNumberFormat="0" applyBorder="0" applyAlignment="0" applyProtection="0">
      <alignment vertical="center"/>
    </xf>
    <xf numFmtId="44" fontId="20" fillId="0" borderId="0" applyFont="0" applyFill="0" applyBorder="0" applyAlignment="0" applyProtection="0">
      <alignment vertical="center"/>
    </xf>
    <xf numFmtId="0" fontId="43" fillId="0" borderId="12" applyNumberFormat="0" applyFill="0" applyProtection="0">
      <alignment horizontal="center" vertical="center"/>
    </xf>
    <xf numFmtId="0" fontId="41" fillId="0" borderId="0">
      <alignment vertical="center"/>
    </xf>
    <xf numFmtId="0" fontId="38" fillId="22" borderId="0" applyNumberFormat="0" applyBorder="0" applyAlignment="0" applyProtection="0">
      <alignment vertical="center"/>
    </xf>
    <xf numFmtId="9" fontId="15" fillId="0" borderId="0" applyFont="0" applyFill="0" applyBorder="0" applyAlignment="0" applyProtection="0">
      <alignment vertical="center"/>
    </xf>
    <xf numFmtId="0" fontId="40" fillId="24" borderId="0" applyNumberFormat="0" applyBorder="0" applyAlignment="0" applyProtection="0">
      <alignment vertical="center"/>
    </xf>
    <xf numFmtId="0" fontId="47" fillId="0" borderId="0">
      <alignment horizontal="center" vertical="center" wrapText="1"/>
      <protection locked="0"/>
    </xf>
    <xf numFmtId="0" fontId="30" fillId="17" borderId="0" applyNumberFormat="0" applyBorder="0" applyAlignment="0" applyProtection="0">
      <alignment vertical="center"/>
    </xf>
    <xf numFmtId="0" fontId="15" fillId="0" borderId="0">
      <alignment vertical="center"/>
    </xf>
    <xf numFmtId="0" fontId="12" fillId="5" borderId="0" applyNumberFormat="0" applyBorder="0" applyAlignment="0" applyProtection="0">
      <alignment vertical="center"/>
    </xf>
    <xf numFmtId="0" fontId="41" fillId="0" borderId="0">
      <alignment vertical="center"/>
    </xf>
    <xf numFmtId="0" fontId="15" fillId="0" borderId="0">
      <alignment vertical="center"/>
    </xf>
    <xf numFmtId="0" fontId="12" fillId="9" borderId="0" applyNumberFormat="0" applyBorder="0" applyAlignment="0" applyProtection="0">
      <alignment vertical="center"/>
    </xf>
    <xf numFmtId="41" fontId="20" fillId="0" borderId="0" applyFont="0" applyFill="0" applyBorder="0" applyAlignment="0" applyProtection="0">
      <alignment vertical="center"/>
    </xf>
    <xf numFmtId="0" fontId="0" fillId="0" borderId="0">
      <alignment vertical="center"/>
    </xf>
    <xf numFmtId="0" fontId="38" fillId="15" borderId="0" applyNumberFormat="0" applyBorder="0" applyAlignment="0" applyProtection="0">
      <alignment vertical="center"/>
    </xf>
    <xf numFmtId="0" fontId="51" fillId="26" borderId="0" applyNumberFormat="0" applyBorder="0" applyAlignment="0" applyProtection="0">
      <alignment vertical="center"/>
    </xf>
    <xf numFmtId="43" fontId="0" fillId="0" borderId="0" applyFont="0" applyFill="0" applyBorder="0" applyAlignment="0" applyProtection="0">
      <alignment vertical="center"/>
    </xf>
    <xf numFmtId="0" fontId="32" fillId="29" borderId="0" applyNumberFormat="0" applyBorder="0" applyAlignment="0" applyProtection="0">
      <alignment vertical="center"/>
    </xf>
    <xf numFmtId="0" fontId="30" fillId="19" borderId="0" applyNumberFormat="0" applyBorder="0" applyAlignment="0" applyProtection="0">
      <alignment vertical="center"/>
    </xf>
    <xf numFmtId="0" fontId="40" fillId="16" borderId="0" applyNumberFormat="0" applyBorder="0" applyAlignment="0" applyProtection="0">
      <alignment vertical="center"/>
    </xf>
    <xf numFmtId="0" fontId="42" fillId="5" borderId="1" applyNumberFormat="0" applyBorder="0" applyAlignment="0" applyProtection="0">
      <alignment vertical="center"/>
    </xf>
    <xf numFmtId="0" fontId="30" fillId="23" borderId="0" applyNumberFormat="0" applyBorder="0" applyAlignment="0" applyProtection="0">
      <alignment vertical="center"/>
    </xf>
    <xf numFmtId="181" fontId="46" fillId="0" borderId="12" applyFill="0" applyProtection="0">
      <alignment horizontal="right" vertical="center"/>
    </xf>
    <xf numFmtId="0" fontId="45" fillId="19" borderId="0" applyNumberFormat="0" applyBorder="0" applyAlignment="0" applyProtection="0">
      <alignment vertical="center"/>
    </xf>
    <xf numFmtId="0" fontId="53" fillId="0" borderId="0" applyNumberFormat="0" applyFill="0" applyBorder="0" applyAlignment="0" applyProtection="0">
      <alignment vertical="center"/>
    </xf>
    <xf numFmtId="9" fontId="15" fillId="0" borderId="0" applyFont="0" applyFill="0" applyBorder="0" applyAlignment="0" applyProtection="0">
      <alignment vertical="center"/>
    </xf>
    <xf numFmtId="0" fontId="56" fillId="31" borderId="0" applyNumberFormat="0" applyBorder="0" applyAlignment="0" applyProtection="0">
      <alignment vertical="center"/>
    </xf>
    <xf numFmtId="0" fontId="30" fillId="17" borderId="0" applyNumberFormat="0" applyBorder="0" applyAlignment="0" applyProtection="0">
      <alignment vertical="center"/>
    </xf>
    <xf numFmtId="0" fontId="45" fillId="20" borderId="0" applyNumberFormat="0" applyBorder="0" applyAlignment="0" applyProtection="0">
      <alignment vertical="center"/>
    </xf>
    <xf numFmtId="0" fontId="50" fillId="0" borderId="0" applyNumberFormat="0" applyFill="0" applyBorder="0" applyAlignment="0" applyProtection="0">
      <alignment vertical="center"/>
    </xf>
    <xf numFmtId="0" fontId="20" fillId="32" borderId="15" applyNumberFormat="0" applyFont="0" applyAlignment="0" applyProtection="0">
      <alignment vertical="center"/>
    </xf>
    <xf numFmtId="0" fontId="45" fillId="33" borderId="0" applyNumberFormat="0" applyBorder="0" applyAlignment="0" applyProtection="0">
      <alignment vertical="center"/>
    </xf>
    <xf numFmtId="0" fontId="55" fillId="0" borderId="0">
      <alignment vertical="center"/>
    </xf>
    <xf numFmtId="0" fontId="30" fillId="19" borderId="0" applyNumberFormat="0" applyBorder="0" applyAlignment="0" applyProtection="0">
      <alignment vertical="center"/>
    </xf>
    <xf numFmtId="0" fontId="30" fillId="6" borderId="0" applyNumberFormat="0" applyBorder="0" applyAlignment="0" applyProtection="0">
      <alignment vertical="center"/>
    </xf>
    <xf numFmtId="0" fontId="32" fillId="8" borderId="0" applyNumberFormat="0" applyBorder="0" applyAlignment="0" applyProtection="0">
      <alignment vertical="center"/>
    </xf>
    <xf numFmtId="0" fontId="30" fillId="23" borderId="0" applyNumberFormat="0" applyBorder="0" applyAlignment="0" applyProtection="0">
      <alignment vertical="center"/>
    </xf>
    <xf numFmtId="9" fontId="15" fillId="0" borderId="0" applyFont="0" applyFill="0" applyBorder="0" applyAlignment="0" applyProtection="0">
      <alignment vertical="center"/>
    </xf>
    <xf numFmtId="0" fontId="4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5" fillId="0" borderId="0">
      <alignment vertical="center"/>
    </xf>
    <xf numFmtId="0" fontId="15" fillId="0" borderId="0">
      <alignment vertical="center"/>
    </xf>
    <xf numFmtId="0" fontId="45" fillId="31" borderId="0" applyNumberFormat="0" applyBorder="0" applyAlignment="0" applyProtection="0">
      <alignment vertical="center"/>
    </xf>
    <xf numFmtId="0" fontId="5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0" fillId="0" borderId="16" applyNumberFormat="0" applyFill="0" applyAlignment="0" applyProtection="0">
      <alignment vertical="center"/>
    </xf>
    <xf numFmtId="0" fontId="30" fillId="6" borderId="0" applyNumberFormat="0" applyBorder="0" applyAlignment="0" applyProtection="0">
      <alignment vertical="center"/>
    </xf>
    <xf numFmtId="9" fontId="15" fillId="0" borderId="0" applyFont="0" applyFill="0" applyBorder="0" applyAlignment="0" applyProtection="0">
      <alignment vertical="center"/>
    </xf>
    <xf numFmtId="0" fontId="58" fillId="0" borderId="10" applyNumberFormat="0" applyFill="0" applyAlignment="0" applyProtection="0">
      <alignment vertical="center"/>
    </xf>
    <xf numFmtId="9" fontId="15" fillId="0" borderId="0" applyFont="0" applyFill="0" applyBorder="0" applyAlignment="0" applyProtection="0">
      <alignment vertical="center"/>
    </xf>
    <xf numFmtId="0" fontId="61" fillId="31" borderId="0" applyNumberFormat="0" applyBorder="0" applyAlignment="0" applyProtection="0">
      <alignment vertical="center"/>
    </xf>
    <xf numFmtId="0" fontId="55" fillId="0" borderId="0">
      <alignment vertical="center"/>
    </xf>
    <xf numFmtId="0" fontId="45" fillId="31" borderId="0" applyNumberFormat="0" applyBorder="0" applyAlignment="0" applyProtection="0">
      <alignment vertical="center"/>
    </xf>
    <xf numFmtId="0" fontId="36" fillId="0" borderId="10" applyNumberFormat="0" applyFill="0" applyAlignment="0" applyProtection="0">
      <alignment vertical="center"/>
    </xf>
    <xf numFmtId="0" fontId="30" fillId="19" borderId="0" applyNumberFormat="0" applyBorder="0" applyAlignment="0" applyProtection="0">
      <alignment vertical="center"/>
    </xf>
    <xf numFmtId="0" fontId="32" fillId="28" borderId="0" applyNumberFormat="0" applyBorder="0" applyAlignment="0" applyProtection="0">
      <alignment vertical="center"/>
    </xf>
    <xf numFmtId="0" fontId="30" fillId="17" borderId="0" applyNumberFormat="0" applyBorder="0" applyAlignment="0" applyProtection="0">
      <alignment vertical="center"/>
    </xf>
    <xf numFmtId="9" fontId="15" fillId="0" borderId="0" applyFont="0" applyFill="0" applyBorder="0" applyAlignment="0" applyProtection="0">
      <alignment vertical="center"/>
    </xf>
    <xf numFmtId="0" fontId="49" fillId="0" borderId="17" applyNumberFormat="0" applyFill="0" applyAlignment="0" applyProtection="0">
      <alignment vertical="center"/>
    </xf>
    <xf numFmtId="0" fontId="30" fillId="19" borderId="0" applyNumberFormat="0" applyBorder="0" applyAlignment="0" applyProtection="0">
      <alignment vertical="center"/>
    </xf>
    <xf numFmtId="0" fontId="32" fillId="11" borderId="0" applyNumberFormat="0" applyBorder="0" applyAlignment="0" applyProtection="0">
      <alignment vertical="center"/>
    </xf>
    <xf numFmtId="0" fontId="63" fillId="37" borderId="18" applyNumberFormat="0" applyAlignment="0" applyProtection="0">
      <alignment vertical="center"/>
    </xf>
    <xf numFmtId="0" fontId="64" fillId="37" borderId="9" applyNumberFormat="0" applyAlignment="0" applyProtection="0">
      <alignment vertical="center"/>
    </xf>
    <xf numFmtId="0" fontId="0" fillId="6" borderId="0" applyNumberFormat="0" applyBorder="0" applyAlignment="0" applyProtection="0">
      <alignment vertical="center"/>
    </xf>
    <xf numFmtId="0" fontId="37" fillId="13" borderId="11" applyNumberFormat="0" applyAlignment="0" applyProtection="0">
      <alignment vertical="center"/>
    </xf>
    <xf numFmtId="0" fontId="38" fillId="40" borderId="0" applyNumberFormat="0" applyBorder="0" applyAlignment="0" applyProtection="0">
      <alignment vertical="center"/>
    </xf>
    <xf numFmtId="0" fontId="32" fillId="30" borderId="0" applyNumberFormat="0" applyBorder="0" applyAlignment="0" applyProtection="0">
      <alignment vertical="center"/>
    </xf>
    <xf numFmtId="0" fontId="15" fillId="0" borderId="0">
      <alignment vertical="center"/>
    </xf>
    <xf numFmtId="0" fontId="66" fillId="0" borderId="19">
      <alignment horizontal="center" vertical="center"/>
    </xf>
    <xf numFmtId="0" fontId="67" fillId="0" borderId="20" applyNumberFormat="0" applyFill="0" applyAlignment="0" applyProtection="0">
      <alignment vertical="center"/>
    </xf>
    <xf numFmtId="0" fontId="45" fillId="20" borderId="0" applyNumberFormat="0" applyBorder="0" applyAlignment="0" applyProtection="0">
      <alignment vertical="center"/>
    </xf>
    <xf numFmtId="0" fontId="68" fillId="0" borderId="21" applyNumberFormat="0" applyFill="0" applyAlignment="0" applyProtection="0">
      <alignment vertical="center"/>
    </xf>
    <xf numFmtId="0" fontId="65" fillId="41" borderId="0" applyNumberFormat="0" applyBorder="0" applyAlignment="0" applyProtection="0">
      <alignment vertical="center"/>
    </xf>
    <xf numFmtId="0" fontId="0" fillId="24" borderId="0" applyNumberFormat="0" applyBorder="0" applyAlignment="0" applyProtection="0">
      <alignment vertical="center"/>
    </xf>
    <xf numFmtId="0" fontId="69" fillId="44" borderId="0" applyNumberFormat="0" applyBorder="0" applyAlignment="0" applyProtection="0">
      <alignment vertical="center"/>
    </xf>
    <xf numFmtId="0" fontId="38" fillId="39" borderId="0" applyNumberFormat="0" applyBorder="0" applyAlignment="0" applyProtection="0">
      <alignment vertical="center"/>
    </xf>
    <xf numFmtId="0" fontId="32" fillId="46" borderId="0" applyNumberFormat="0" applyBorder="0" applyAlignment="0" applyProtection="0">
      <alignment vertical="center"/>
    </xf>
    <xf numFmtId="0" fontId="15" fillId="0" borderId="0">
      <alignment vertical="center"/>
    </xf>
    <xf numFmtId="0" fontId="46" fillId="0" borderId="6" applyNumberFormat="0" applyFill="0" applyProtection="0">
      <alignment horizontal="right" vertical="center"/>
    </xf>
    <xf numFmtId="0" fontId="38" fillId="47" borderId="0" applyNumberFormat="0" applyBorder="0" applyAlignment="0" applyProtection="0">
      <alignment vertical="center"/>
    </xf>
    <xf numFmtId="0" fontId="12" fillId="5" borderId="0" applyNumberFormat="0" applyBorder="0" applyAlignment="0" applyProtection="0">
      <alignment vertical="center"/>
    </xf>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38" fillId="50" borderId="0" applyNumberFormat="0" applyBorder="0" applyAlignment="0" applyProtection="0">
      <alignment vertical="center"/>
    </xf>
    <xf numFmtId="0" fontId="12" fillId="9" borderId="0" applyNumberFormat="0" applyBorder="0" applyAlignment="0" applyProtection="0">
      <alignment vertical="center"/>
    </xf>
    <xf numFmtId="0" fontId="32" fillId="51" borderId="0" applyNumberFormat="0" applyBorder="0" applyAlignment="0" applyProtection="0">
      <alignment vertical="center"/>
    </xf>
    <xf numFmtId="0" fontId="15" fillId="0" borderId="0" applyNumberFormat="0" applyFont="0" applyFill="0" applyBorder="0" applyAlignment="0" applyProtection="0">
      <alignment horizontal="left" vertical="center"/>
    </xf>
    <xf numFmtId="0" fontId="62" fillId="24" borderId="0" applyNumberFormat="0" applyBorder="0" applyAlignment="0" applyProtection="0">
      <alignment vertical="center"/>
    </xf>
    <xf numFmtId="0" fontId="12" fillId="9" borderId="0" applyNumberFormat="0" applyBorder="0" applyAlignment="0" applyProtection="0">
      <alignment vertical="center"/>
    </xf>
    <xf numFmtId="0" fontId="32" fillId="52" borderId="0" applyNumberFormat="0" applyBorder="0" applyAlignment="0" applyProtection="0">
      <alignment vertical="center"/>
    </xf>
    <xf numFmtId="0" fontId="38" fillId="53" borderId="0" applyNumberFormat="0" applyBorder="0" applyAlignment="0" applyProtection="0">
      <alignment vertical="center"/>
    </xf>
    <xf numFmtId="0" fontId="38" fillId="25" borderId="0" applyNumberFormat="0" applyBorder="0" applyAlignment="0" applyProtection="0">
      <alignment vertical="center"/>
    </xf>
    <xf numFmtId="0" fontId="32" fillId="38" borderId="0" applyNumberFormat="0" applyBorder="0" applyAlignment="0" applyProtection="0">
      <alignment vertical="center"/>
    </xf>
    <xf numFmtId="0" fontId="45" fillId="9" borderId="0" applyNumberFormat="0" applyBorder="0" applyAlignment="0" applyProtection="0">
      <alignment vertical="center"/>
    </xf>
    <xf numFmtId="0" fontId="38" fillId="14" borderId="0" applyNumberFormat="0" applyBorder="0" applyAlignment="0" applyProtection="0">
      <alignment vertical="center"/>
    </xf>
    <xf numFmtId="0" fontId="60" fillId="0" borderId="16" applyNumberFormat="0" applyFill="0" applyAlignment="0" applyProtection="0">
      <alignment vertical="center"/>
    </xf>
    <xf numFmtId="0" fontId="30" fillId="19" borderId="0" applyNumberFormat="0" applyBorder="0" applyAlignment="0" applyProtection="0">
      <alignment vertical="center"/>
    </xf>
    <xf numFmtId="0" fontId="32" fillId="42" borderId="0" applyNumberFormat="0" applyBorder="0" applyAlignment="0" applyProtection="0">
      <alignment vertical="center"/>
    </xf>
    <xf numFmtId="0" fontId="32" fillId="43" borderId="0" applyNumberFormat="0" applyBorder="0" applyAlignment="0" applyProtection="0">
      <alignment vertical="center"/>
    </xf>
    <xf numFmtId="0" fontId="59" fillId="0" borderId="0">
      <alignment vertical="center"/>
    </xf>
    <xf numFmtId="0" fontId="38" fillId="27" borderId="0" applyNumberFormat="0" applyBorder="0" applyAlignment="0" applyProtection="0">
      <alignment vertical="center"/>
    </xf>
    <xf numFmtId="0" fontId="60" fillId="0" borderId="16" applyNumberFormat="0" applyFill="0" applyAlignment="0" applyProtection="0">
      <alignment vertical="center"/>
    </xf>
    <xf numFmtId="0" fontId="30" fillId="19" borderId="0" applyNumberFormat="0" applyBorder="0" applyAlignment="0" applyProtection="0">
      <alignment vertical="center"/>
    </xf>
    <xf numFmtId="0" fontId="32" fillId="45" borderId="0" applyNumberFormat="0" applyBorder="0" applyAlignment="0" applyProtection="0">
      <alignment vertical="center"/>
    </xf>
    <xf numFmtId="0" fontId="15" fillId="0" borderId="0">
      <alignment vertical="center"/>
    </xf>
    <xf numFmtId="0" fontId="12" fillId="5" borderId="0" applyNumberFormat="0" applyBorder="0" applyAlignment="0" applyProtection="0">
      <alignment vertical="center"/>
    </xf>
    <xf numFmtId="0" fontId="41" fillId="0" borderId="0">
      <alignment vertical="center"/>
    </xf>
    <xf numFmtId="0" fontId="55" fillId="0" borderId="0">
      <alignment vertical="center"/>
    </xf>
    <xf numFmtId="0" fontId="59" fillId="0" borderId="0">
      <alignment vertical="center"/>
    </xf>
    <xf numFmtId="0" fontId="59" fillId="0" borderId="0">
      <alignment vertical="center"/>
    </xf>
    <xf numFmtId="0" fontId="55" fillId="0" borderId="0">
      <alignment vertical="center"/>
    </xf>
    <xf numFmtId="0" fontId="12" fillId="5" borderId="0" applyNumberFormat="0" applyBorder="0" applyAlignment="0" applyProtection="0">
      <alignment vertical="center"/>
    </xf>
    <xf numFmtId="9" fontId="15" fillId="0" borderId="0" applyFont="0" applyFill="0" applyBorder="0" applyAlignment="0" applyProtection="0">
      <alignment vertical="center"/>
    </xf>
    <xf numFmtId="0" fontId="41" fillId="0" borderId="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1" fillId="0" borderId="0">
      <alignment vertical="center"/>
    </xf>
    <xf numFmtId="9" fontId="15" fillId="0" borderId="0" applyFont="0" applyFill="0" applyBorder="0" applyAlignment="0" applyProtection="0">
      <alignment vertical="center"/>
    </xf>
    <xf numFmtId="0" fontId="41" fillId="0" borderId="0">
      <alignment vertical="center"/>
    </xf>
    <xf numFmtId="49" fontId="15" fillId="0" borderId="0" applyFont="0" applyFill="0" applyBorder="0" applyAlignment="0" applyProtection="0">
      <alignment vertical="center"/>
    </xf>
    <xf numFmtId="0" fontId="0" fillId="0" borderId="0">
      <alignment vertical="center"/>
    </xf>
    <xf numFmtId="0" fontId="55" fillId="0" borderId="0">
      <alignment vertical="center"/>
    </xf>
    <xf numFmtId="0" fontId="15" fillId="0" borderId="0">
      <alignment vertical="center"/>
    </xf>
    <xf numFmtId="0" fontId="12" fillId="5" borderId="0" applyNumberFormat="0" applyBorder="0" applyAlignment="0" applyProtection="0">
      <alignment vertical="center"/>
    </xf>
    <xf numFmtId="0" fontId="41" fillId="0" borderId="0">
      <alignment vertical="center"/>
    </xf>
    <xf numFmtId="9" fontId="15" fillId="0" borderId="0" applyFont="0" applyFill="0" applyBorder="0" applyAlignment="0" applyProtection="0">
      <alignment vertical="center"/>
    </xf>
    <xf numFmtId="0" fontId="41" fillId="0" borderId="0">
      <alignment vertical="center"/>
    </xf>
    <xf numFmtId="0" fontId="41" fillId="0" borderId="0">
      <alignment vertical="center"/>
    </xf>
    <xf numFmtId="0" fontId="54" fillId="0" borderId="0" applyNumberFormat="0" applyFill="0" applyBorder="0" applyAlignment="0" applyProtection="0">
      <alignment vertical="top"/>
      <protection locked="0"/>
    </xf>
    <xf numFmtId="0" fontId="30" fillId="17" borderId="0" applyNumberFormat="0" applyBorder="0" applyAlignment="0" applyProtection="0">
      <alignment vertical="center"/>
    </xf>
    <xf numFmtId="49" fontId="15" fillId="0" borderId="0" applyFont="0" applyFill="0" applyBorder="0" applyAlignment="0" applyProtection="0">
      <alignment vertical="center"/>
    </xf>
    <xf numFmtId="0" fontId="30" fillId="6"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57" fillId="0" borderId="14" applyNumberFormat="0" applyFill="0" applyAlignment="0" applyProtection="0">
      <alignment vertical="center"/>
    </xf>
    <xf numFmtId="10"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1" fillId="0" borderId="0">
      <alignment vertical="center"/>
    </xf>
    <xf numFmtId="0" fontId="54" fillId="0" borderId="0" applyNumberFormat="0" applyFill="0" applyBorder="0" applyAlignment="0" applyProtection="0">
      <alignment vertical="top"/>
      <protection locked="0"/>
    </xf>
    <xf numFmtId="0" fontId="30" fillId="17" borderId="0" applyNumberFormat="0" applyBorder="0" applyAlignment="0" applyProtection="0">
      <alignment vertical="center"/>
    </xf>
    <xf numFmtId="0" fontId="41" fillId="0" borderId="0">
      <alignment vertical="center"/>
    </xf>
    <xf numFmtId="0" fontId="41" fillId="0" borderId="0">
      <alignment vertical="center"/>
    </xf>
    <xf numFmtId="0" fontId="30" fillId="18" borderId="0" applyNumberFormat="0" applyBorder="0" applyAlignment="0" applyProtection="0">
      <alignment vertical="center"/>
    </xf>
    <xf numFmtId="0" fontId="46" fillId="0" borderId="0">
      <alignment vertical="center"/>
    </xf>
    <xf numFmtId="0" fontId="55" fillId="0" borderId="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5" fillId="35" borderId="0" applyNumberFormat="0" applyBorder="0" applyAlignment="0" applyProtection="0">
      <alignment vertical="center"/>
    </xf>
    <xf numFmtId="0" fontId="0" fillId="34" borderId="0" applyNumberFormat="0" applyBorder="0" applyAlignment="0" applyProtection="0">
      <alignment vertical="center"/>
    </xf>
    <xf numFmtId="0" fontId="12" fillId="34"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45" fillId="7" borderId="0" applyNumberFormat="0" applyBorder="0" applyAlignment="0" applyProtection="0">
      <alignment vertical="center"/>
    </xf>
    <xf numFmtId="0" fontId="0" fillId="31" borderId="0" applyNumberFormat="0" applyBorder="0" applyAlignment="0" applyProtection="0">
      <alignment vertical="center"/>
    </xf>
    <xf numFmtId="0" fontId="15" fillId="0" borderId="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180" fontId="15" fillId="0" borderId="0" applyFont="0" applyFill="0" applyBorder="0" applyAlignment="0" applyProtection="0">
      <alignment vertical="center"/>
    </xf>
    <xf numFmtId="0" fontId="15" fillId="0" borderId="0">
      <alignment vertical="center"/>
    </xf>
    <xf numFmtId="0" fontId="0" fillId="16" borderId="0" applyNumberFormat="0" applyBorder="0" applyAlignment="0" applyProtection="0">
      <alignment vertical="center"/>
    </xf>
    <xf numFmtId="0" fontId="15" fillId="0" borderId="0">
      <alignment vertical="center"/>
    </xf>
    <xf numFmtId="0" fontId="0" fillId="16" borderId="0" applyNumberFormat="0" applyBorder="0" applyAlignment="0" applyProtection="0">
      <alignment vertical="center"/>
    </xf>
    <xf numFmtId="0" fontId="30" fillId="7" borderId="0" applyNumberFormat="0" applyBorder="0" applyAlignment="0" applyProtection="0">
      <alignment vertical="center"/>
    </xf>
    <xf numFmtId="0" fontId="15" fillId="0" borderId="0">
      <alignment vertical="center"/>
    </xf>
    <xf numFmtId="0" fontId="0" fillId="36"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12" fillId="5"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30" fillId="17" borderId="0" applyNumberFormat="0" applyBorder="0" applyAlignment="0" applyProtection="0">
      <alignment vertical="center"/>
    </xf>
    <xf numFmtId="0" fontId="74" fillId="0" borderId="1">
      <alignment horizontal="left" vertical="center"/>
    </xf>
    <xf numFmtId="0" fontId="0" fillId="6"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58" borderId="0" applyNumberFormat="0" applyBorder="0" applyAlignment="0" applyProtection="0">
      <alignment vertical="center"/>
    </xf>
    <xf numFmtId="0" fontId="0" fillId="6" borderId="0" applyNumberFormat="0" applyBorder="0" applyAlignment="0" applyProtection="0">
      <alignment vertical="center"/>
    </xf>
    <xf numFmtId="0" fontId="12" fillId="5" borderId="0" applyNumberFormat="0" applyBorder="0" applyAlignment="0" applyProtection="0">
      <alignment vertical="center"/>
    </xf>
    <xf numFmtId="0" fontId="0" fillId="36" borderId="0" applyNumberFormat="0" applyBorder="0" applyAlignment="0" applyProtection="0">
      <alignment vertical="center"/>
    </xf>
    <xf numFmtId="0" fontId="40" fillId="24" borderId="0" applyNumberFormat="0" applyBorder="0" applyAlignment="0" applyProtection="0">
      <alignment vertical="center"/>
    </xf>
    <xf numFmtId="0" fontId="0" fillId="9" borderId="0" applyNumberFormat="0" applyBorder="0" applyAlignment="0" applyProtection="0">
      <alignment vertical="center"/>
    </xf>
    <xf numFmtId="0" fontId="45" fillId="55" borderId="0" applyNumberFormat="0" applyBorder="0" applyAlignment="0" applyProtection="0">
      <alignment vertical="center"/>
    </xf>
    <xf numFmtId="0" fontId="0" fillId="9" borderId="0" applyNumberFormat="0" applyBorder="0" applyAlignment="0" applyProtection="0">
      <alignment vertical="center"/>
    </xf>
    <xf numFmtId="0" fontId="40" fillId="24" borderId="0" applyNumberFormat="0" applyBorder="0" applyAlignment="0" applyProtection="0">
      <alignment vertical="center"/>
    </xf>
    <xf numFmtId="0" fontId="0" fillId="6" borderId="0" applyNumberFormat="0" applyBorder="0" applyAlignment="0" applyProtection="0">
      <alignment vertical="center"/>
    </xf>
    <xf numFmtId="0" fontId="57" fillId="0" borderId="14" applyNumberFormat="0" applyFill="0" applyAlignment="0" applyProtection="0">
      <alignment vertical="center"/>
    </xf>
    <xf numFmtId="0" fontId="35" fillId="12" borderId="0" applyNumberFormat="0" applyBorder="0" applyAlignment="0" applyProtection="0">
      <alignment vertical="center"/>
    </xf>
    <xf numFmtId="9" fontId="15" fillId="0" borderId="0" applyFont="0" applyFill="0" applyBorder="0" applyAlignment="0" applyProtection="0">
      <alignment vertical="center"/>
    </xf>
    <xf numFmtId="0" fontId="40" fillId="24" borderId="0" applyNumberFormat="0" applyBorder="0" applyAlignment="0" applyProtection="0">
      <alignment vertical="center"/>
    </xf>
    <xf numFmtId="0" fontId="0" fillId="16" borderId="0" applyNumberFormat="0" applyBorder="0" applyAlignment="0" applyProtection="0">
      <alignment vertical="center"/>
    </xf>
    <xf numFmtId="0" fontId="35" fillId="12" borderId="0" applyNumberFormat="0" applyBorder="0" applyAlignment="0" applyProtection="0">
      <alignment vertical="center"/>
    </xf>
    <xf numFmtId="9" fontId="15" fillId="0" borderId="0" applyFont="0" applyFill="0" applyBorder="0" applyAlignment="0" applyProtection="0">
      <alignment vertical="center"/>
    </xf>
    <xf numFmtId="0" fontId="30" fillId="56" borderId="0" applyNumberFormat="0" applyBorder="0" applyAlignment="0" applyProtection="0">
      <alignment vertical="center"/>
    </xf>
    <xf numFmtId="0" fontId="0" fillId="16" borderId="0" applyNumberFormat="0" applyBorder="0" applyAlignment="0" applyProtection="0">
      <alignment vertical="center"/>
    </xf>
    <xf numFmtId="0" fontId="40" fillId="24" borderId="0" applyNumberFormat="0" applyBorder="0" applyAlignment="0" applyProtection="0">
      <alignment vertical="center"/>
    </xf>
    <xf numFmtId="0" fontId="0" fillId="57" borderId="0" applyNumberFormat="0" applyBorder="0" applyAlignment="0" applyProtection="0">
      <alignment vertical="center"/>
    </xf>
    <xf numFmtId="0" fontId="33" fillId="9" borderId="8" applyNumberFormat="0" applyAlignment="0" applyProtection="0">
      <alignment vertical="center"/>
    </xf>
    <xf numFmtId="0" fontId="30" fillId="19" borderId="0" applyNumberFormat="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40" fillId="24" borderId="0" applyNumberFormat="0" applyBorder="0" applyAlignment="0" applyProtection="0">
      <alignment vertical="center"/>
    </xf>
    <xf numFmtId="0" fontId="77" fillId="0" borderId="26" applyNumberFormat="0" applyFill="0" applyAlignment="0" applyProtection="0">
      <alignment vertical="center"/>
    </xf>
    <xf numFmtId="0" fontId="45" fillId="12" borderId="0" applyNumberFormat="0" applyBorder="0" applyAlignment="0" applyProtection="0">
      <alignment vertical="center"/>
    </xf>
    <xf numFmtId="9" fontId="15" fillId="0" borderId="0" applyFont="0" applyFill="0" applyBorder="0" applyAlignment="0" applyProtection="0">
      <alignment vertical="center"/>
    </xf>
    <xf numFmtId="0" fontId="45" fillId="12"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33" fillId="9" borderId="8" applyNumberFormat="0" applyAlignment="0" applyProtection="0">
      <alignment vertical="center"/>
    </xf>
    <xf numFmtId="0" fontId="15" fillId="0" borderId="0">
      <alignment vertical="center"/>
    </xf>
    <xf numFmtId="0" fontId="30" fillId="19" borderId="0" applyNumberFormat="0" applyBorder="0" applyAlignment="0" applyProtection="0">
      <alignment vertical="center"/>
    </xf>
    <xf numFmtId="0" fontId="45" fillId="31" borderId="0" applyNumberFormat="0" applyBorder="0" applyAlignment="0" applyProtection="0">
      <alignment vertical="center"/>
    </xf>
    <xf numFmtId="0" fontId="30" fillId="7" borderId="0" applyNumberFormat="0" applyBorder="0" applyAlignment="0" applyProtection="0">
      <alignment vertical="center"/>
    </xf>
    <xf numFmtId="0" fontId="45" fillId="31" borderId="0" applyNumberFormat="0" applyBorder="0" applyAlignment="0" applyProtection="0">
      <alignment vertical="center"/>
    </xf>
    <xf numFmtId="0" fontId="0" fillId="5" borderId="23" applyNumberFormat="0" applyFont="0" applyAlignment="0" applyProtection="0">
      <alignment vertical="center"/>
    </xf>
    <xf numFmtId="0" fontId="45" fillId="33" borderId="0" applyNumberFormat="0" applyBorder="0" applyAlignment="0" applyProtection="0">
      <alignment vertical="center"/>
    </xf>
    <xf numFmtId="0" fontId="30" fillId="19"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12" fillId="34" borderId="0" applyNumberFormat="0" applyBorder="0" applyAlignment="0" applyProtection="0">
      <alignment vertical="center"/>
    </xf>
    <xf numFmtId="0" fontId="45" fillId="58" borderId="0" applyNumberFormat="0" applyBorder="0" applyAlignment="0" applyProtection="0">
      <alignment vertical="center"/>
    </xf>
    <xf numFmtId="0" fontId="12" fillId="34" borderId="0" applyNumberFormat="0" applyBorder="0" applyAlignment="0" applyProtection="0">
      <alignment vertical="center"/>
    </xf>
    <xf numFmtId="0" fontId="45" fillId="58" borderId="0" applyNumberFormat="0" applyBorder="0" applyAlignment="0" applyProtection="0">
      <alignment vertical="center"/>
    </xf>
    <xf numFmtId="0" fontId="30" fillId="19"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46" fillId="0" borderId="0" applyProtection="0">
      <alignment vertical="center"/>
    </xf>
    <xf numFmtId="0" fontId="15" fillId="0" borderId="0">
      <alignment vertical="center"/>
    </xf>
    <xf numFmtId="0" fontId="45" fillId="55" borderId="0" applyNumberFormat="0" applyBorder="0" applyAlignment="0" applyProtection="0">
      <alignment vertical="center"/>
    </xf>
    <xf numFmtId="0" fontId="60" fillId="0" borderId="16" applyNumberFormat="0" applyFill="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9" fontId="15" fillId="0" borderId="0" applyFont="0" applyFill="0" applyBorder="0" applyAlignment="0" applyProtection="0">
      <alignment vertical="center"/>
    </xf>
    <xf numFmtId="0" fontId="45" fillId="9" borderId="0" applyNumberFormat="0" applyBorder="0" applyAlignment="0" applyProtection="0">
      <alignment vertical="center"/>
    </xf>
    <xf numFmtId="0" fontId="45" fillId="18" borderId="0" applyNumberFormat="0" applyBorder="0" applyAlignment="0" applyProtection="0">
      <alignment vertical="center"/>
    </xf>
    <xf numFmtId="0" fontId="15" fillId="0" borderId="0" applyNumberFormat="0" applyFill="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7" borderId="0" applyNumberFormat="0" applyBorder="0" applyAlignment="0" applyProtection="0">
      <alignment vertical="center"/>
    </xf>
    <xf numFmtId="0" fontId="73" fillId="0" borderId="24">
      <alignment horizontal="left" vertical="center"/>
    </xf>
    <xf numFmtId="0" fontId="45" fillId="18" borderId="0" applyNumberFormat="0" applyBorder="0" applyAlignment="0" applyProtection="0">
      <alignment vertical="center"/>
    </xf>
    <xf numFmtId="0" fontId="73" fillId="0" borderId="24">
      <alignment horizontal="lef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59" fillId="0" borderId="0">
      <alignment vertical="center"/>
      <protection locked="0"/>
    </xf>
    <xf numFmtId="0" fontId="30" fillId="17" borderId="0" applyNumberFormat="0" applyBorder="0" applyAlignment="0" applyProtection="0">
      <alignment vertical="center"/>
    </xf>
    <xf numFmtId="0" fontId="45" fillId="35" borderId="0" applyNumberFormat="0" applyBorder="0" applyAlignment="0" applyProtection="0">
      <alignment vertical="center"/>
    </xf>
    <xf numFmtId="0" fontId="12" fillId="34" borderId="0" applyNumberFormat="0" applyBorder="0" applyAlignment="0" applyProtection="0">
      <alignment vertical="center"/>
    </xf>
    <xf numFmtId="0" fontId="12" fillId="16" borderId="0" applyNumberFormat="0" applyBorder="0" applyAlignment="0" applyProtection="0">
      <alignment vertical="center"/>
    </xf>
    <xf numFmtId="0" fontId="12" fillId="34" borderId="0" applyNumberFormat="0" applyBorder="0" applyAlignment="0" applyProtection="0">
      <alignment vertical="center"/>
    </xf>
    <xf numFmtId="0" fontId="12" fillId="34" borderId="0" applyNumberFormat="0" applyBorder="0" applyAlignment="0" applyProtection="0">
      <alignment vertical="center"/>
    </xf>
    <xf numFmtId="0" fontId="70" fillId="0" borderId="0" applyNumberFormat="0" applyFill="0" applyBorder="0" applyAlignment="0" applyProtection="0">
      <alignment vertical="center"/>
    </xf>
    <xf numFmtId="0" fontId="30" fillId="19" borderId="0" applyNumberFormat="0" applyBorder="0" applyAlignment="0" applyProtection="0">
      <alignment vertical="center"/>
    </xf>
    <xf numFmtId="0" fontId="12" fillId="34" borderId="0" applyNumberFormat="0" applyBorder="0" applyAlignment="0" applyProtection="0">
      <alignment vertical="center"/>
    </xf>
    <xf numFmtId="0" fontId="12" fillId="34" borderId="0" applyNumberFormat="0" applyBorder="0" applyAlignment="0" applyProtection="0">
      <alignment vertical="center"/>
    </xf>
    <xf numFmtId="0" fontId="12" fillId="34" borderId="0" applyNumberFormat="0" applyBorder="0" applyAlignment="0" applyProtection="0">
      <alignment vertical="center"/>
    </xf>
    <xf numFmtId="0" fontId="66" fillId="0" borderId="19">
      <alignment horizontal="center" vertical="center"/>
    </xf>
    <xf numFmtId="0" fontId="12" fillId="34" borderId="0" applyNumberFormat="0" applyBorder="0" applyAlignment="0" applyProtection="0">
      <alignment vertical="center"/>
    </xf>
    <xf numFmtId="0" fontId="30" fillId="6" borderId="0" applyNumberFormat="0" applyBorder="0" applyAlignment="0" applyProtection="0">
      <alignment vertical="center"/>
    </xf>
    <xf numFmtId="0" fontId="60" fillId="0" borderId="16" applyNumberFormat="0" applyFill="0" applyAlignment="0" applyProtection="0">
      <alignment vertical="center"/>
    </xf>
    <xf numFmtId="0" fontId="30" fillId="6" borderId="0" applyNumberFormat="0" applyBorder="0" applyAlignment="0" applyProtection="0">
      <alignment vertical="center"/>
    </xf>
    <xf numFmtId="0" fontId="60" fillId="0" borderId="16" applyNumberFormat="0" applyFill="0" applyAlignment="0" applyProtection="0">
      <alignment vertical="center"/>
    </xf>
    <xf numFmtId="0" fontId="30" fillId="6" borderId="0" applyNumberFormat="0" applyBorder="0" applyAlignment="0" applyProtection="0">
      <alignment vertical="center"/>
    </xf>
    <xf numFmtId="0" fontId="30" fillId="17" borderId="0" applyNumberFormat="0" applyBorder="0" applyAlignment="0" applyProtection="0">
      <alignment vertical="center"/>
    </xf>
    <xf numFmtId="15" fontId="71" fillId="0" borderId="0">
      <alignment vertical="center"/>
    </xf>
    <xf numFmtId="0" fontId="30" fillId="17" borderId="0" applyNumberFormat="0" applyBorder="0" applyAlignment="0" applyProtection="0">
      <alignment vertical="center"/>
    </xf>
    <xf numFmtId="180" fontId="15" fillId="0" borderId="0" applyFon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75" fillId="59" borderId="25">
      <alignment vertical="center"/>
      <protection locked="0"/>
    </xf>
    <xf numFmtId="0" fontId="15" fillId="0" borderId="0">
      <alignment vertical="center"/>
    </xf>
    <xf numFmtId="0" fontId="30" fillId="17" borderId="0" applyNumberFormat="0" applyBorder="0" applyAlignment="0" applyProtection="0">
      <alignment vertical="center"/>
    </xf>
    <xf numFmtId="0" fontId="15" fillId="0" borderId="0">
      <alignment vertical="center"/>
    </xf>
    <xf numFmtId="0" fontId="30" fillId="17" borderId="0" applyNumberFormat="0" applyBorder="0" applyAlignment="0" applyProtection="0">
      <alignment vertical="center"/>
    </xf>
    <xf numFmtId="0" fontId="15" fillId="0" borderId="0">
      <alignment vertical="center"/>
    </xf>
    <xf numFmtId="0" fontId="61" fillId="36" borderId="0" applyNumberFormat="0" applyBorder="0" applyAlignment="0" applyProtection="0">
      <alignment vertical="center"/>
    </xf>
    <xf numFmtId="0" fontId="30" fillId="17" borderId="0" applyNumberFormat="0" applyBorder="0" applyAlignment="0" applyProtection="0">
      <alignment vertical="center"/>
    </xf>
    <xf numFmtId="0" fontId="61" fillId="36" borderId="0" applyNumberFormat="0" applyBorder="0" applyAlignment="0" applyProtection="0">
      <alignment vertical="center"/>
    </xf>
    <xf numFmtId="0" fontId="30" fillId="17" borderId="0" applyNumberFormat="0" applyBorder="0" applyAlignment="0" applyProtection="0">
      <alignment vertical="center"/>
    </xf>
    <xf numFmtId="0" fontId="45" fillId="17" borderId="0" applyNumberFormat="0" applyBorder="0" applyAlignment="0" applyProtection="0">
      <alignment vertical="center"/>
    </xf>
    <xf numFmtId="0" fontId="73" fillId="0" borderId="22" applyNumberFormat="0" applyAlignment="0" applyProtection="0">
      <alignment horizontal="left" vertical="center"/>
    </xf>
    <xf numFmtId="0" fontId="30" fillId="56" borderId="0" applyNumberFormat="0" applyBorder="0" applyAlignment="0" applyProtection="0">
      <alignment vertical="center"/>
    </xf>
    <xf numFmtId="0" fontId="31" fillId="7" borderId="7" applyNumberFormat="0" applyAlignment="0" applyProtection="0">
      <alignment vertical="center"/>
    </xf>
    <xf numFmtId="0" fontId="12" fillId="9" borderId="0" applyNumberFormat="0" applyBorder="0" applyAlignment="0" applyProtection="0">
      <alignment vertical="center"/>
    </xf>
    <xf numFmtId="0" fontId="30" fillId="23" borderId="0" applyNumberFormat="0" applyBorder="0" applyAlignment="0" applyProtection="0">
      <alignment vertical="center"/>
    </xf>
    <xf numFmtId="0" fontId="12" fillId="34"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56" borderId="0" applyNumberFormat="0" applyBorder="0" applyAlignment="0" applyProtection="0">
      <alignment vertical="center"/>
    </xf>
    <xf numFmtId="0" fontId="75" fillId="59" borderId="25">
      <alignment vertical="center"/>
      <protection locked="0"/>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9" fontId="15" fillId="0" borderId="0" applyFont="0" applyFill="0" applyBorder="0" applyAlignment="0" applyProtection="0">
      <alignment vertical="center"/>
    </xf>
    <xf numFmtId="0" fontId="30" fillId="56" borderId="0" applyNumberFormat="0" applyBorder="0" applyAlignment="0" applyProtection="0">
      <alignment vertical="center"/>
    </xf>
    <xf numFmtId="0" fontId="72" fillId="0" borderId="0">
      <alignment vertical="center"/>
    </xf>
    <xf numFmtId="9" fontId="15" fillId="0" borderId="0" applyFont="0" applyFill="0" applyBorder="0" applyAlignment="0" applyProtection="0">
      <alignment vertical="center"/>
    </xf>
    <xf numFmtId="15" fontId="71" fillId="0" borderId="0">
      <alignment vertical="center"/>
    </xf>
    <xf numFmtId="0" fontId="15" fillId="0" borderId="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23" borderId="0" applyNumberFormat="0" applyBorder="0" applyAlignment="0" applyProtection="0">
      <alignment vertical="center"/>
    </xf>
    <xf numFmtId="0" fontId="15" fillId="0" borderId="0" applyFont="0" applyFill="0" applyBorder="0" applyAlignment="0" applyProtection="0">
      <alignment vertical="center"/>
    </xf>
    <xf numFmtId="0" fontId="30" fillId="18" borderId="0" applyNumberFormat="0" applyBorder="0" applyAlignment="0" applyProtection="0">
      <alignment vertical="center"/>
    </xf>
    <xf numFmtId="0" fontId="12" fillId="5" borderId="0" applyNumberFormat="0" applyBorder="0" applyAlignment="0" applyProtection="0">
      <alignment vertical="center"/>
    </xf>
    <xf numFmtId="0" fontId="60" fillId="0" borderId="16" applyNumberFormat="0" applyFill="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30" fillId="18" borderId="0" applyNumberFormat="0" applyBorder="0" applyAlignment="0" applyProtection="0">
      <alignment vertical="center"/>
    </xf>
    <xf numFmtId="0" fontId="12" fillId="5" borderId="0" applyNumberFormat="0" applyBorder="0" applyAlignment="0" applyProtection="0">
      <alignment vertical="center"/>
    </xf>
    <xf numFmtId="0" fontId="60" fillId="0" borderId="16" applyNumberFormat="0" applyFill="0" applyAlignment="0" applyProtection="0">
      <alignment vertical="center"/>
    </xf>
    <xf numFmtId="0" fontId="44" fillId="0" borderId="13" applyNumberFormat="0" applyFill="0" applyAlignment="0" applyProtection="0">
      <alignment vertical="center"/>
    </xf>
    <xf numFmtId="0" fontId="30" fillId="18" borderId="0" applyNumberFormat="0" applyBorder="0" applyAlignment="0" applyProtection="0">
      <alignment vertical="center"/>
    </xf>
    <xf numFmtId="0" fontId="12" fillId="5" borderId="0" applyNumberFormat="0" applyBorder="0" applyAlignment="0" applyProtection="0">
      <alignment vertical="center"/>
    </xf>
    <xf numFmtId="0" fontId="60" fillId="0" borderId="16" applyNumberFormat="0" applyFill="0" applyAlignment="0" applyProtection="0">
      <alignment vertical="center"/>
    </xf>
    <xf numFmtId="0" fontId="12" fillId="5" borderId="0" applyNumberFormat="0" applyBorder="0" applyAlignment="0" applyProtection="0">
      <alignment vertical="center"/>
    </xf>
    <xf numFmtId="187" fontId="15" fillId="0" borderId="0" applyFont="0" applyFill="0" applyBorder="0" applyAlignment="0" applyProtection="0">
      <alignment vertical="center"/>
    </xf>
    <xf numFmtId="0" fontId="30"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30" fillId="9" borderId="0" applyNumberFormat="0" applyBorder="0" applyAlignment="0" applyProtection="0">
      <alignment vertical="center"/>
    </xf>
    <xf numFmtId="177" fontId="15"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12" fillId="24" borderId="0" applyNumberFormat="0" applyBorder="0" applyAlignment="0" applyProtection="0">
      <alignment vertical="center"/>
    </xf>
    <xf numFmtId="0" fontId="30" fillId="17" borderId="0" applyNumberFormat="0" applyBorder="0" applyAlignment="0" applyProtection="0">
      <alignment vertical="center"/>
    </xf>
    <xf numFmtId="0" fontId="30" fillId="9" borderId="0" applyNumberFormat="0" applyBorder="0" applyAlignment="0" applyProtection="0">
      <alignment vertical="center"/>
    </xf>
    <xf numFmtId="0" fontId="40" fillId="16" borderId="0" applyNumberFormat="0" applyBorder="0" applyAlignment="0" applyProtection="0">
      <alignment vertical="center"/>
    </xf>
    <xf numFmtId="0" fontId="30" fillId="9" borderId="0" applyNumberFormat="0" applyBorder="0" applyAlignment="0" applyProtection="0">
      <alignment vertical="center"/>
    </xf>
    <xf numFmtId="0" fontId="46" fillId="0" borderId="6" applyNumberFormat="0" applyFill="0" applyProtection="0">
      <alignment horizontal="righ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23" borderId="0" applyNumberFormat="0" applyBorder="0" applyAlignment="0" applyProtection="0">
      <alignment vertical="center"/>
    </xf>
    <xf numFmtId="185" fontId="76" fillId="0" borderId="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190" fontId="15" fillId="0" borderId="0" applyFont="0" applyFill="0" applyBorder="0" applyAlignment="0" applyProtection="0">
      <alignment vertical="center"/>
    </xf>
    <xf numFmtId="0" fontId="15" fillId="0" borderId="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9" fontId="15" fillId="0" borderId="0" applyFont="0" applyFill="0" applyBorder="0" applyAlignment="0" applyProtection="0">
      <alignment vertical="center"/>
    </xf>
    <xf numFmtId="0" fontId="30" fillId="23" borderId="0" applyNumberFormat="0" applyBorder="0" applyAlignment="0" applyProtection="0">
      <alignment vertical="center"/>
    </xf>
    <xf numFmtId="0" fontId="30" fillId="17" borderId="0" applyNumberFormat="0" applyBorder="0" applyAlignment="0" applyProtection="0">
      <alignment vertical="center"/>
    </xf>
    <xf numFmtId="9" fontId="15" fillId="0" borderId="0" applyFont="0" applyFill="0" applyBorder="0" applyAlignment="0" applyProtection="0">
      <alignment vertical="center"/>
    </xf>
    <xf numFmtId="0" fontId="12" fillId="34" borderId="0" applyNumberFormat="0" applyBorder="0" applyAlignment="0" applyProtection="0">
      <alignment vertical="center"/>
    </xf>
    <xf numFmtId="9" fontId="15" fillId="0" borderId="0" applyFont="0" applyFill="0" applyBorder="0" applyAlignment="0" applyProtection="0">
      <alignment vertical="center"/>
    </xf>
    <xf numFmtId="0" fontId="12" fillId="34" borderId="0" applyNumberFormat="0" applyBorder="0" applyAlignment="0" applyProtection="0">
      <alignment vertical="center"/>
    </xf>
    <xf numFmtId="9" fontId="15" fillId="0" borderId="0" applyFont="0" applyFill="0" applyBorder="0" applyAlignment="0" applyProtection="0">
      <alignment vertical="center"/>
    </xf>
    <xf numFmtId="0" fontId="12" fillId="34" borderId="0" applyNumberFormat="0" applyBorder="0" applyAlignment="0" applyProtection="0">
      <alignment vertical="center"/>
    </xf>
    <xf numFmtId="0" fontId="78" fillId="61" borderId="0" applyNumberFormat="0" applyBorder="0" applyAlignment="0" applyProtection="0">
      <alignment vertical="center"/>
    </xf>
    <xf numFmtId="9" fontId="15" fillId="0" borderId="0" applyFont="0" applyFill="0" applyBorder="0" applyAlignment="0" applyProtection="0">
      <alignment vertical="center"/>
    </xf>
    <xf numFmtId="0" fontId="12" fillId="34" borderId="0" applyNumberFormat="0" applyBorder="0" applyAlignment="0" applyProtection="0">
      <alignment vertical="center"/>
    </xf>
    <xf numFmtId="9" fontId="15" fillId="0" borderId="0" applyFont="0" applyFill="0" applyBorder="0" applyAlignment="0" applyProtection="0">
      <alignment vertical="center"/>
    </xf>
    <xf numFmtId="0" fontId="12" fillId="9" borderId="0" applyNumberFormat="0" applyBorder="0" applyAlignment="0" applyProtection="0">
      <alignment vertical="center"/>
    </xf>
    <xf numFmtId="9" fontId="15" fillId="0" borderId="0" applyFont="0" applyFill="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6" fillId="0" borderId="6" applyNumberFormat="0" applyFill="0" applyProtection="0">
      <alignment horizontal="lef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15" fillId="60" borderId="0" applyNumberFormat="0" applyFont="0" applyBorder="0" applyAlignment="0" applyProtection="0">
      <alignment vertical="center"/>
    </xf>
    <xf numFmtId="0" fontId="30" fillId="19" borderId="0" applyNumberFormat="0" applyBorder="0" applyAlignment="0" applyProtection="0">
      <alignment vertical="center"/>
    </xf>
    <xf numFmtId="0" fontId="30" fillId="17" borderId="0" applyNumberFormat="0" applyBorder="0" applyAlignment="0" applyProtection="0">
      <alignment vertical="center"/>
    </xf>
    <xf numFmtId="0" fontId="76" fillId="0" borderId="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66" fillId="0" borderId="19">
      <alignment horizontal="center" vertical="center"/>
    </xf>
    <xf numFmtId="0" fontId="79" fillId="0" borderId="27" applyNumberFormat="0" applyFill="0" applyAlignment="0" applyProtection="0">
      <alignment vertical="center"/>
    </xf>
    <xf numFmtId="0" fontId="15" fillId="0" borderId="0">
      <alignment vertical="center"/>
    </xf>
    <xf numFmtId="0" fontId="30" fillId="17" borderId="0" applyNumberFormat="0" applyBorder="0" applyAlignment="0" applyProtection="0">
      <alignment vertical="center"/>
    </xf>
    <xf numFmtId="9" fontId="15" fillId="0" borderId="0" applyFont="0" applyFill="0" applyBorder="0" applyAlignment="0" applyProtection="0">
      <alignment vertical="center"/>
    </xf>
    <xf numFmtId="0" fontId="60" fillId="0" borderId="16" applyNumberFormat="0" applyFill="0" applyAlignment="0" applyProtection="0">
      <alignment vertical="center"/>
    </xf>
    <xf numFmtId="0" fontId="30" fillId="17" borderId="0" applyNumberFormat="0" applyBorder="0" applyAlignment="0" applyProtection="0">
      <alignment vertical="center"/>
    </xf>
    <xf numFmtId="0" fontId="60" fillId="0" borderId="16" applyNumberFormat="0" applyFill="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42" fillId="5" borderId="1" applyNumberFormat="0" applyBorder="0" applyAlignment="0" applyProtection="0">
      <alignment vertical="center"/>
    </xf>
    <xf numFmtId="0" fontId="12" fillId="16" borderId="0" applyNumberFormat="0" applyBorder="0" applyAlignment="0" applyProtection="0">
      <alignment vertical="center"/>
    </xf>
    <xf numFmtId="0" fontId="12" fillId="34" borderId="0" applyNumberFormat="0" applyBorder="0" applyAlignment="0" applyProtection="0">
      <alignment vertical="center"/>
    </xf>
    <xf numFmtId="0" fontId="57" fillId="0" borderId="14"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82" fillId="7" borderId="29">
      <alignment horizontal="left" vertical="center"/>
      <protection locked="0" hidden="1"/>
    </xf>
    <xf numFmtId="0" fontId="30" fillId="18" borderId="0" applyNumberFormat="0" applyBorder="0" applyAlignment="0" applyProtection="0">
      <alignment vertical="center"/>
    </xf>
    <xf numFmtId="0" fontId="57" fillId="0" borderId="14" applyNumberFormat="0" applyFill="0" applyAlignment="0" applyProtection="0">
      <alignment vertical="center"/>
    </xf>
    <xf numFmtId="0" fontId="82" fillId="7" borderId="29">
      <alignment horizontal="left" vertical="center"/>
      <protection locked="0" hidden="1"/>
    </xf>
    <xf numFmtId="0" fontId="30" fillId="18" borderId="0" applyNumberFormat="0" applyBorder="0" applyAlignment="0" applyProtection="0">
      <alignment vertical="center"/>
    </xf>
    <xf numFmtId="0" fontId="77" fillId="0" borderId="26" applyNumberFormat="0" applyFill="0" applyAlignment="0" applyProtection="0">
      <alignment vertical="center"/>
    </xf>
    <xf numFmtId="189" fontId="15" fillId="0" borderId="0" applyFont="0" applyFill="0" applyBorder="0" applyAlignment="0" applyProtection="0">
      <alignment vertical="center"/>
    </xf>
    <xf numFmtId="0" fontId="30" fillId="18" borderId="0" applyNumberFormat="0" applyBorder="0" applyAlignment="0" applyProtection="0">
      <alignment vertical="center"/>
    </xf>
    <xf numFmtId="0" fontId="44" fillId="0" borderId="30" applyNumberFormat="0" applyFill="0" applyAlignment="0" applyProtection="0">
      <alignment vertical="center"/>
    </xf>
    <xf numFmtId="0" fontId="30" fillId="18" borderId="0" applyNumberFormat="0" applyBorder="0" applyAlignment="0" applyProtection="0">
      <alignment vertical="center"/>
    </xf>
    <xf numFmtId="0" fontId="44" fillId="0" borderId="30" applyNumberFormat="0" applyFill="0" applyAlignment="0" applyProtection="0">
      <alignment vertical="center"/>
    </xf>
    <xf numFmtId="0" fontId="30" fillId="18" borderId="0" applyNumberFormat="0" applyBorder="0" applyAlignment="0" applyProtection="0">
      <alignment vertical="center"/>
    </xf>
    <xf numFmtId="0" fontId="60" fillId="0" borderId="16" applyNumberFormat="0" applyFill="0" applyAlignment="0" applyProtection="0">
      <alignment vertical="center"/>
    </xf>
    <xf numFmtId="0" fontId="44" fillId="0" borderId="13" applyNumberFormat="0" applyFill="0" applyAlignment="0" applyProtection="0">
      <alignment vertical="center"/>
    </xf>
    <xf numFmtId="0" fontId="30" fillId="18" borderId="0" applyNumberFormat="0" applyBorder="0" applyAlignment="0" applyProtection="0">
      <alignment vertical="center"/>
    </xf>
    <xf numFmtId="0" fontId="60" fillId="0" borderId="16" applyNumberFormat="0" applyFill="0" applyAlignment="0" applyProtection="0">
      <alignment vertical="center"/>
    </xf>
    <xf numFmtId="9" fontId="15" fillId="0" borderId="0" applyFont="0" applyFill="0" applyBorder="0" applyAlignment="0" applyProtection="0">
      <alignment vertical="center"/>
    </xf>
    <xf numFmtId="0" fontId="44" fillId="0" borderId="13" applyNumberFormat="0" applyFill="0" applyAlignment="0" applyProtection="0">
      <alignment vertical="center"/>
    </xf>
    <xf numFmtId="0" fontId="30" fillId="18"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66" fillId="0" borderId="0" applyNumberFormat="0" applyFill="0" applyBorder="0" applyAlignment="0" applyProtection="0">
      <alignment vertical="center"/>
    </xf>
    <xf numFmtId="0" fontId="12"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60" fillId="0" borderId="16" applyNumberFormat="0" applyFill="0" applyAlignment="0" applyProtection="0">
      <alignment vertical="center"/>
    </xf>
    <xf numFmtId="0" fontId="30" fillId="19" borderId="0" applyNumberFormat="0" applyBorder="0" applyAlignment="0" applyProtection="0">
      <alignment vertical="center"/>
    </xf>
    <xf numFmtId="9" fontId="15" fillId="0" borderId="0" applyFont="0" applyFill="0" applyBorder="0" applyAlignment="0" applyProtection="0">
      <alignment vertical="center"/>
    </xf>
    <xf numFmtId="179" fontId="15" fillId="0" borderId="0" applyFont="0" applyFill="0" applyBorder="0" applyAlignment="0" applyProtection="0">
      <alignment vertical="center"/>
    </xf>
    <xf numFmtId="0" fontId="80" fillId="0" borderId="0" applyNumberFormat="0" applyFill="0" applyBorder="0" applyAlignment="0" applyProtection="0">
      <alignment vertical="center"/>
    </xf>
    <xf numFmtId="0" fontId="77" fillId="0" borderId="26" applyNumberFormat="0" applyFill="0" applyAlignment="0" applyProtection="0">
      <alignment vertical="center"/>
    </xf>
    <xf numFmtId="178" fontId="15" fillId="0" borderId="0" applyFont="0" applyFill="0" applyBorder="0" applyAlignment="0" applyProtection="0">
      <alignment vertical="center"/>
    </xf>
    <xf numFmtId="0" fontId="57" fillId="0" borderId="14" applyNumberFormat="0" applyFill="0" applyAlignment="0" applyProtection="0">
      <alignment vertical="center"/>
    </xf>
    <xf numFmtId="186" fontId="76" fillId="0" borderId="0">
      <alignment vertical="center"/>
    </xf>
    <xf numFmtId="15" fontId="71" fillId="0" borderId="0">
      <alignment vertical="center"/>
    </xf>
    <xf numFmtId="15" fontId="71" fillId="0" borderId="0">
      <alignment vertical="center"/>
    </xf>
    <xf numFmtId="192" fontId="76" fillId="0" borderId="0">
      <alignment vertical="center"/>
    </xf>
    <xf numFmtId="0" fontId="81" fillId="0" borderId="28" applyNumberFormat="0" applyFill="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42" fillId="9" borderId="0" applyNumberFormat="0" applyBorder="0" applyAlignment="0" applyProtection="0">
      <alignment vertical="center"/>
    </xf>
    <xf numFmtId="0" fontId="45" fillId="17" borderId="0" applyNumberFormat="0" applyBorder="0" applyAlignment="0" applyProtection="0">
      <alignment vertical="center"/>
    </xf>
    <xf numFmtId="0" fontId="73" fillId="0" borderId="22" applyNumberFormat="0" applyAlignment="0" applyProtection="0">
      <alignment horizontal="left" vertical="center"/>
    </xf>
    <xf numFmtId="0" fontId="73" fillId="0" borderId="24">
      <alignment horizontal="left" vertical="center"/>
    </xf>
    <xf numFmtId="0" fontId="73" fillId="0" borderId="24">
      <alignment horizontal="left" vertical="center"/>
    </xf>
    <xf numFmtId="43" fontId="0" fillId="0" borderId="0" applyFont="0" applyFill="0" applyBorder="0" applyAlignment="0" applyProtection="0">
      <alignment vertical="center"/>
    </xf>
    <xf numFmtId="0" fontId="42" fillId="5" borderId="1" applyNumberFormat="0" applyBorder="0" applyAlignment="0" applyProtection="0">
      <alignment vertical="center"/>
    </xf>
    <xf numFmtId="43" fontId="0" fillId="0" borderId="0" applyFont="0" applyFill="0" applyBorder="0" applyAlignment="0" applyProtection="0">
      <alignment vertical="center"/>
    </xf>
    <xf numFmtId="0" fontId="42" fillId="5" borderId="1" applyNumberFormat="0" applyBorder="0" applyAlignment="0" applyProtection="0">
      <alignment vertical="center"/>
    </xf>
    <xf numFmtId="0" fontId="42" fillId="5" borderId="1" applyNumberFormat="0" applyBorder="0" applyAlignment="0" applyProtection="0">
      <alignment vertical="center"/>
    </xf>
    <xf numFmtId="0" fontId="42" fillId="5" borderId="1" applyNumberFormat="0" applyBorder="0" applyAlignment="0" applyProtection="0">
      <alignment vertical="center"/>
    </xf>
    <xf numFmtId="0" fontId="42" fillId="5" borderId="1" applyNumberFormat="0" applyBorder="0" applyAlignment="0" applyProtection="0">
      <alignment vertical="center"/>
    </xf>
    <xf numFmtId="0" fontId="42" fillId="5" borderId="1" applyNumberFormat="0" applyBorder="0" applyAlignment="0" applyProtection="0">
      <alignment vertical="center"/>
    </xf>
    <xf numFmtId="188" fontId="83" fillId="62" borderId="0">
      <alignment vertical="center"/>
    </xf>
    <xf numFmtId="188" fontId="84" fillId="63" borderId="0">
      <alignment vertical="center"/>
    </xf>
    <xf numFmtId="38" fontId="15" fillId="0" borderId="0" applyFont="0" applyFill="0" applyBorder="0" applyAlignment="0" applyProtection="0">
      <alignment vertical="center"/>
    </xf>
    <xf numFmtId="0" fontId="15" fillId="0" borderId="0">
      <alignment vertical="center"/>
    </xf>
    <xf numFmtId="40" fontId="15" fillId="0" borderId="0" applyFont="0" applyFill="0" applyBorder="0" applyAlignment="0" applyProtection="0">
      <alignment vertical="center"/>
    </xf>
    <xf numFmtId="43" fontId="0" fillId="0" borderId="0" applyFont="0" applyFill="0" applyBorder="0" applyAlignment="0" applyProtection="0">
      <alignment vertical="center"/>
    </xf>
    <xf numFmtId="180" fontId="15" fillId="0" borderId="0" applyFont="0" applyFill="0" applyBorder="0" applyAlignment="0" applyProtection="0">
      <alignment vertical="center"/>
    </xf>
    <xf numFmtId="176" fontId="15" fillId="0" borderId="0" applyFont="0" applyFill="0" applyBorder="0" applyAlignment="0" applyProtection="0">
      <alignment vertical="center"/>
    </xf>
    <xf numFmtId="1" fontId="46" fillId="0" borderId="12" applyFill="0" applyProtection="0">
      <alignment horizontal="center" vertical="center"/>
    </xf>
    <xf numFmtId="0" fontId="60" fillId="0" borderId="16" applyNumberFormat="0" applyFill="0" applyAlignment="0" applyProtection="0">
      <alignment vertical="center"/>
    </xf>
    <xf numFmtId="40" fontId="85" fillId="57" borderId="29">
      <alignment horizontal="centerContinuous" vertical="center"/>
    </xf>
    <xf numFmtId="40" fontId="85" fillId="57" borderId="29">
      <alignment horizontal="centerContinuous" vertical="center"/>
    </xf>
    <xf numFmtId="9" fontId="15" fillId="0" borderId="0" applyFont="0" applyFill="0" applyBorder="0" applyAlignment="0" applyProtection="0">
      <alignment vertical="center"/>
    </xf>
    <xf numFmtId="0" fontId="66" fillId="0" borderId="19">
      <alignment horizontal="center" vertical="center"/>
    </xf>
    <xf numFmtId="37" fontId="86" fillId="0" borderId="0">
      <alignment vertical="center"/>
    </xf>
    <xf numFmtId="0" fontId="66" fillId="0" borderId="19">
      <alignment horizontal="center" vertical="center"/>
    </xf>
    <xf numFmtId="37" fontId="86" fillId="0" borderId="0">
      <alignment vertical="center"/>
    </xf>
    <xf numFmtId="0" fontId="66" fillId="0" borderId="19">
      <alignment horizontal="center" vertical="center"/>
    </xf>
    <xf numFmtId="37" fontId="86" fillId="0" borderId="0">
      <alignment vertical="center"/>
    </xf>
    <xf numFmtId="9" fontId="15" fillId="0" borderId="0" applyFont="0" applyFill="0" applyBorder="0" applyAlignment="0" applyProtection="0">
      <alignment vertical="center"/>
    </xf>
    <xf numFmtId="0" fontId="66" fillId="0" borderId="19">
      <alignment horizontal="center" vertical="center"/>
    </xf>
    <xf numFmtId="37" fontId="86" fillId="0" borderId="0">
      <alignment vertical="center"/>
    </xf>
    <xf numFmtId="191" fontId="46" fillId="0" borderId="0">
      <alignment vertical="center"/>
    </xf>
    <xf numFmtId="9" fontId="15" fillId="0" borderId="0" applyFont="0" applyFill="0" applyBorder="0" applyAlignment="0" applyProtection="0">
      <alignment vertical="center"/>
    </xf>
    <xf numFmtId="0" fontId="59" fillId="0" borderId="0">
      <alignment vertical="center"/>
    </xf>
    <xf numFmtId="3" fontId="15" fillId="0" borderId="0" applyFont="0" applyFill="0" applyBorder="0" applyAlignment="0" applyProtection="0">
      <alignment vertical="center"/>
    </xf>
    <xf numFmtId="14" fontId="47" fillId="0" borderId="0">
      <alignment horizontal="center" vertical="center" wrapText="1"/>
      <protection locked="0"/>
    </xf>
    <xf numFmtId="0" fontId="15" fillId="0" borderId="0">
      <alignment vertical="center"/>
    </xf>
    <xf numFmtId="0" fontId="75" fillId="59" borderId="25">
      <alignment vertical="center"/>
      <protection locked="0"/>
    </xf>
    <xf numFmtId="10"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182" fontId="15" fillId="0" borderId="0" applyFont="0" applyFill="0" applyProtection="0">
      <alignment vertical="center"/>
    </xf>
    <xf numFmtId="0" fontId="15" fillId="0" borderId="0" applyNumberFormat="0" applyFont="0" applyFill="0" applyBorder="0" applyAlignment="0" applyProtection="0">
      <alignment horizontal="left" vertical="center"/>
    </xf>
    <xf numFmtId="0" fontId="46" fillId="0" borderId="6" applyNumberFormat="0" applyFill="0" applyProtection="0">
      <alignment horizontal="right" vertical="center"/>
    </xf>
    <xf numFmtId="0" fontId="66" fillId="0" borderId="19">
      <alignment horizontal="center" vertical="center"/>
    </xf>
    <xf numFmtId="15" fontId="15" fillId="0" borderId="0" applyFont="0" applyFill="0" applyBorder="0" applyAlignment="0" applyProtection="0">
      <alignment vertical="center"/>
    </xf>
    <xf numFmtId="0" fontId="46" fillId="0" borderId="6" applyNumberFormat="0" applyFill="0" applyProtection="0">
      <alignment horizontal="right" vertical="center"/>
    </xf>
    <xf numFmtId="15" fontId="15" fillId="0" borderId="0" applyFont="0" applyFill="0" applyBorder="0" applyAlignment="0" applyProtection="0">
      <alignment vertical="center"/>
    </xf>
    <xf numFmtId="4" fontId="15" fillId="0" borderId="0" applyFont="0" applyFill="0" applyBorder="0" applyAlignment="0" applyProtection="0">
      <alignment vertical="center"/>
    </xf>
    <xf numFmtId="0" fontId="46" fillId="0" borderId="6" applyNumberFormat="0" applyFill="0" applyProtection="0">
      <alignment horizontal="right" vertical="center"/>
    </xf>
    <xf numFmtId="0" fontId="15" fillId="0" borderId="0">
      <alignment vertical="center"/>
    </xf>
    <xf numFmtId="4" fontId="15" fillId="0" borderId="0" applyFont="0" applyFill="0" applyBorder="0" applyAlignment="0" applyProtection="0">
      <alignment vertical="center"/>
    </xf>
    <xf numFmtId="0" fontId="66" fillId="0" borderId="19">
      <alignment horizontal="center" vertical="center"/>
    </xf>
    <xf numFmtId="0" fontId="66" fillId="0" borderId="19">
      <alignment horizontal="center" vertical="center"/>
    </xf>
    <xf numFmtId="0" fontId="66" fillId="0" borderId="19">
      <alignment horizontal="center" vertical="center"/>
    </xf>
    <xf numFmtId="0" fontId="66" fillId="0" borderId="19">
      <alignment horizontal="center" vertical="center"/>
    </xf>
    <xf numFmtId="3" fontId="15" fillId="0" borderId="0" applyFont="0" applyFill="0" applyBorder="0" applyAlignment="0" applyProtection="0">
      <alignment vertical="center"/>
    </xf>
    <xf numFmtId="0" fontId="15" fillId="60" borderId="0" applyNumberFormat="0" applyFont="0" applyBorder="0" applyAlignment="0" applyProtection="0">
      <alignment vertical="center"/>
    </xf>
    <xf numFmtId="0" fontId="75" fillId="59" borderId="25">
      <alignment vertical="center"/>
      <protection locked="0"/>
    </xf>
    <xf numFmtId="0" fontId="87" fillId="0" borderId="0">
      <alignment vertical="center"/>
    </xf>
    <xf numFmtId="0" fontId="75" fillId="59" borderId="25">
      <alignment vertical="center"/>
      <protection locked="0"/>
    </xf>
    <xf numFmtId="0" fontId="15" fillId="0" borderId="0">
      <alignment vertical="center"/>
    </xf>
    <xf numFmtId="0" fontId="75" fillId="59" borderId="25">
      <alignment vertical="center"/>
      <protection locked="0"/>
    </xf>
    <xf numFmtId="9" fontId="15" fillId="0" borderId="0" applyFont="0" applyFill="0" applyBorder="0" applyAlignment="0" applyProtection="0">
      <alignment vertical="center"/>
    </xf>
    <xf numFmtId="43" fontId="0"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0" fillId="0" borderId="0" applyNumberForma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pplyProtection="0"/>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81" fillId="0" borderId="28" applyNumberFormat="0" applyFill="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57" fillId="0" borderId="14" applyNumberFormat="0" applyFill="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6" fillId="0" borderId="6" applyNumberFormat="0" applyFill="0" applyProtection="0">
      <alignment horizontal="right" vertical="center"/>
    </xf>
    <xf numFmtId="9" fontId="15" fillId="0" borderId="0" applyFont="0" applyFill="0" applyBorder="0" applyAlignment="0" applyProtection="0">
      <alignment vertical="center"/>
    </xf>
    <xf numFmtId="0" fontId="79" fillId="0" borderId="27" applyNumberFormat="0" applyFill="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88" fillId="0" borderId="31" applyNumberFormat="0" applyFill="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184" fontId="15" fillId="0" borderId="0" applyFont="0" applyFill="0" applyBorder="0" applyAlignment="0" applyProtection="0">
      <alignment vertical="center"/>
    </xf>
    <xf numFmtId="0" fontId="46" fillId="0" borderId="6" applyNumberFormat="0" applyFill="0" applyProtection="0">
      <alignment horizontal="right" vertical="center"/>
    </xf>
    <xf numFmtId="0" fontId="46" fillId="0" borderId="6" applyNumberFormat="0" applyFill="0" applyProtection="0">
      <alignment horizontal="right" vertical="center"/>
    </xf>
    <xf numFmtId="0" fontId="60" fillId="0" borderId="16" applyNumberFormat="0" applyFill="0" applyAlignment="0" applyProtection="0">
      <alignment vertical="center"/>
    </xf>
    <xf numFmtId="0" fontId="60" fillId="0" borderId="16" applyNumberFormat="0" applyFill="0" applyAlignment="0" applyProtection="0">
      <alignment vertical="center"/>
    </xf>
    <xf numFmtId="0" fontId="57" fillId="0" borderId="14" applyNumberFormat="0" applyFill="0" applyAlignment="0" applyProtection="0">
      <alignment vertical="center"/>
    </xf>
    <xf numFmtId="0" fontId="60" fillId="0" borderId="16" applyNumberFormat="0" applyFill="0" applyAlignment="0" applyProtection="0">
      <alignment vertical="center"/>
    </xf>
    <xf numFmtId="0" fontId="57" fillId="0" borderId="14" applyNumberFormat="0" applyFill="0" applyAlignment="0" applyProtection="0">
      <alignment vertical="center"/>
    </xf>
    <xf numFmtId="0" fontId="57" fillId="0" borderId="14" applyNumberFormat="0" applyFill="0" applyAlignment="0" applyProtection="0">
      <alignment vertical="center"/>
    </xf>
    <xf numFmtId="0" fontId="57" fillId="0" borderId="14" applyNumberFormat="0" applyFill="0" applyAlignment="0" applyProtection="0">
      <alignment vertical="center"/>
    </xf>
    <xf numFmtId="0" fontId="57" fillId="0" borderId="14" applyNumberFormat="0" applyFill="0" applyAlignment="0" applyProtection="0">
      <alignment vertical="center"/>
    </xf>
    <xf numFmtId="0" fontId="40" fillId="24" borderId="0" applyNumberFormat="0" applyBorder="0" applyAlignment="0" applyProtection="0">
      <alignment vertical="center"/>
    </xf>
    <xf numFmtId="0" fontId="77" fillId="0" borderId="26" applyNumberFormat="0" applyFill="0" applyAlignment="0" applyProtection="0">
      <alignment vertical="center"/>
    </xf>
    <xf numFmtId="0" fontId="57" fillId="0" borderId="14" applyNumberFormat="0" applyFill="0" applyAlignment="0" applyProtection="0">
      <alignment vertical="center"/>
    </xf>
    <xf numFmtId="0" fontId="57" fillId="0" borderId="14" applyNumberFormat="0" applyFill="0" applyAlignment="0" applyProtection="0">
      <alignment vertical="center"/>
    </xf>
    <xf numFmtId="0" fontId="57" fillId="0" borderId="14" applyNumberFormat="0" applyFill="0" applyAlignment="0" applyProtection="0">
      <alignment vertical="center"/>
    </xf>
    <xf numFmtId="0" fontId="57" fillId="0" borderId="14" applyNumberFormat="0" applyFill="0" applyAlignment="0" applyProtection="0">
      <alignment vertical="center"/>
    </xf>
    <xf numFmtId="0" fontId="57" fillId="0" borderId="14" applyNumberFormat="0" applyFill="0" applyAlignment="0" applyProtection="0">
      <alignment vertical="center"/>
    </xf>
    <xf numFmtId="0" fontId="57" fillId="0" borderId="14" applyNumberFormat="0" applyFill="0" applyAlignment="0" applyProtection="0">
      <alignment vertical="center"/>
    </xf>
    <xf numFmtId="0" fontId="57" fillId="0" borderId="14" applyNumberFormat="0" applyFill="0" applyAlignment="0" applyProtection="0">
      <alignment vertical="center"/>
    </xf>
    <xf numFmtId="0" fontId="40" fillId="24" borderId="0" applyNumberFormat="0" applyBorder="0" applyAlignment="0" applyProtection="0">
      <alignment vertical="center"/>
    </xf>
    <xf numFmtId="0" fontId="88" fillId="0" borderId="31" applyNumberFormat="0" applyFill="0" applyAlignment="0" applyProtection="0">
      <alignment vertical="center"/>
    </xf>
    <xf numFmtId="0" fontId="40" fillId="24" borderId="0" applyNumberFormat="0" applyBorder="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0" fontId="77" fillId="0" borderId="26" applyNumberFormat="0" applyFill="0" applyAlignment="0" applyProtection="0">
      <alignment vertical="center"/>
    </xf>
    <xf numFmtId="1" fontId="46" fillId="0" borderId="12" applyFill="0" applyProtection="0">
      <alignment horizontal="center" vertical="center"/>
    </xf>
    <xf numFmtId="0" fontId="77" fillId="0" borderId="26" applyNumberFormat="0" applyFill="0" applyAlignment="0" applyProtection="0">
      <alignment vertical="center"/>
    </xf>
    <xf numFmtId="195" fontId="0" fillId="0" borderId="0" applyFont="0" applyFill="0" applyBorder="0" applyAlignment="0" applyProtection="0">
      <alignment vertical="center"/>
    </xf>
    <xf numFmtId="0" fontId="88" fillId="0" borderId="0" applyNumberFormat="0" applyFill="0" applyBorder="0" applyAlignment="0" applyProtection="0">
      <alignment vertical="center"/>
    </xf>
    <xf numFmtId="195" fontId="0" fillId="0" borderId="0" applyFon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77"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31" fillId="7" borderId="7" applyNumberFormat="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91" fillId="0" borderId="6" applyNumberFormat="0" applyFill="0" applyProtection="0">
      <alignment horizontal="center" vertical="center"/>
    </xf>
    <xf numFmtId="0" fontId="91" fillId="0" borderId="6" applyNumberFormat="0" applyFill="0" applyProtection="0">
      <alignment horizontal="center" vertical="center"/>
    </xf>
    <xf numFmtId="0" fontId="91" fillId="0" borderId="6" applyNumberFormat="0" applyFill="0" applyProtection="0">
      <alignment horizontal="center" vertical="center"/>
    </xf>
    <xf numFmtId="0" fontId="91" fillId="0" borderId="6" applyNumberFormat="0" applyFill="0" applyProtection="0">
      <alignment horizontal="center" vertical="center"/>
    </xf>
    <xf numFmtId="0" fontId="61" fillId="31" borderId="0" applyNumberFormat="0" applyBorder="0" applyAlignment="0" applyProtection="0">
      <alignment vertical="center"/>
    </xf>
    <xf numFmtId="0" fontId="91" fillId="0" borderId="6" applyNumberFormat="0" applyFill="0" applyProtection="0">
      <alignment horizontal="center" vertical="center"/>
    </xf>
    <xf numFmtId="0" fontId="91" fillId="0" borderId="6" applyNumberFormat="0" applyFill="0" applyProtection="0">
      <alignment horizontal="center" vertical="center"/>
    </xf>
    <xf numFmtId="0" fontId="91" fillId="0" borderId="6" applyNumberFormat="0" applyFill="0" applyProtection="0">
      <alignment horizontal="center" vertical="center"/>
    </xf>
    <xf numFmtId="0" fontId="91" fillId="0" borderId="6" applyNumberFormat="0" applyFill="0" applyProtection="0">
      <alignment horizontal="center"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43" fillId="0" borderId="12" applyNumberFormat="0" applyFill="0" applyProtection="0">
      <alignment horizontal="center" vertical="center"/>
    </xf>
    <xf numFmtId="0" fontId="43" fillId="0" borderId="12" applyNumberFormat="0" applyFill="0" applyProtection="0">
      <alignment horizontal="center" vertical="center"/>
    </xf>
    <xf numFmtId="0" fontId="43" fillId="0" borderId="12" applyNumberFormat="0" applyFill="0" applyProtection="0">
      <alignment horizontal="center" vertical="center"/>
    </xf>
    <xf numFmtId="0" fontId="43" fillId="0" borderId="12" applyNumberFormat="0" applyFill="0" applyProtection="0">
      <alignment horizontal="center" vertical="center"/>
    </xf>
    <xf numFmtId="0" fontId="43" fillId="0" borderId="12" applyNumberFormat="0" applyFill="0" applyProtection="0">
      <alignment horizontal="center" vertical="center"/>
    </xf>
    <xf numFmtId="0" fontId="43" fillId="0" borderId="12" applyNumberFormat="0" applyFill="0" applyProtection="0">
      <alignment horizontal="center" vertical="center"/>
    </xf>
    <xf numFmtId="0" fontId="43" fillId="0" borderId="12" applyNumberFormat="0" applyFill="0" applyProtection="0">
      <alignment horizontal="center" vertical="center"/>
    </xf>
    <xf numFmtId="0" fontId="90" fillId="0" borderId="0" applyNumberFormat="0" applyFill="0" applyBorder="0" applyAlignment="0" applyProtection="0">
      <alignment vertical="center"/>
    </xf>
    <xf numFmtId="0" fontId="61" fillId="31" borderId="0" applyNumberFormat="0" applyBorder="0" applyAlignment="0" applyProtection="0">
      <alignment vertical="center"/>
    </xf>
    <xf numFmtId="0" fontId="90" fillId="0" borderId="0" applyNumberFormat="0" applyFill="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90" fillId="0" borderId="0" applyNumberFormat="0" applyFill="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90" fillId="0" borderId="0" applyNumberFormat="0" applyFill="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90" fillId="0" borderId="0" applyNumberFormat="0" applyFill="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93" fillId="36" borderId="0" applyNumberFormat="0" applyBorder="0" applyAlignment="0" applyProtection="0">
      <alignment vertical="center"/>
    </xf>
    <xf numFmtId="0" fontId="61" fillId="31" borderId="0" applyNumberFormat="0" applyBorder="0" applyAlignment="0" applyProtection="0">
      <alignment vertical="center"/>
    </xf>
    <xf numFmtId="0" fontId="61" fillId="31" borderId="0" applyNumberFormat="0" applyBorder="0" applyAlignment="0" applyProtection="0">
      <alignment vertical="center"/>
    </xf>
    <xf numFmtId="0" fontId="93" fillId="36" borderId="0" applyNumberFormat="0" applyBorder="0" applyAlignment="0" applyProtection="0">
      <alignment vertical="center"/>
    </xf>
    <xf numFmtId="0" fontId="93" fillId="36" borderId="0" applyNumberFormat="0" applyBorder="0" applyAlignment="0" applyProtection="0">
      <alignment vertical="center"/>
    </xf>
    <xf numFmtId="0" fontId="93"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93" fillId="31" borderId="0" applyNumberFormat="0" applyBorder="0" applyAlignment="0" applyProtection="0">
      <alignment vertical="center"/>
    </xf>
    <xf numFmtId="0" fontId="93" fillId="31" borderId="0" applyNumberFormat="0" applyBorder="0" applyAlignment="0" applyProtection="0">
      <alignment vertical="center"/>
    </xf>
    <xf numFmtId="0" fontId="93" fillId="31" borderId="0" applyNumberFormat="0" applyBorder="0" applyAlignment="0" applyProtection="0">
      <alignment vertical="center"/>
    </xf>
    <xf numFmtId="0" fontId="93" fillId="31" borderId="0" applyNumberFormat="0" applyBorder="0" applyAlignment="0" applyProtection="0">
      <alignment vertical="center"/>
    </xf>
    <xf numFmtId="0" fontId="0" fillId="0" borderId="0">
      <alignment vertical="center"/>
    </xf>
    <xf numFmtId="0" fontId="93" fillId="31" borderId="0" applyNumberFormat="0" applyBorder="0" applyAlignment="0" applyProtection="0">
      <alignment vertical="center"/>
    </xf>
    <xf numFmtId="0" fontId="93" fillId="31" borderId="0" applyNumberFormat="0" applyBorder="0" applyAlignment="0" applyProtection="0">
      <alignment vertical="center"/>
    </xf>
    <xf numFmtId="0" fontId="35" fillId="12" borderId="0" applyNumberFormat="0" applyBorder="0" applyAlignment="0" applyProtection="0">
      <alignment vertical="center"/>
    </xf>
    <xf numFmtId="0" fontId="93" fillId="31" borderId="0" applyNumberFormat="0" applyBorder="0" applyAlignment="0" applyProtection="0">
      <alignment vertical="center"/>
    </xf>
    <xf numFmtId="0" fontId="93" fillId="31" borderId="0" applyNumberFormat="0" applyBorder="0" applyAlignment="0" applyProtection="0">
      <alignment vertical="center"/>
    </xf>
    <xf numFmtId="0" fontId="56" fillId="31" borderId="0" applyNumberFormat="0" applyBorder="0" applyAlignment="0" applyProtection="0">
      <alignment vertical="center"/>
    </xf>
    <xf numFmtId="0" fontId="61" fillId="36" borderId="0" applyNumberFormat="0" applyBorder="0" applyAlignment="0" applyProtection="0">
      <alignment vertical="center"/>
    </xf>
    <xf numFmtId="0" fontId="71" fillId="0" borderId="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4" fillId="0" borderId="13"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4" fillId="0" borderId="32" applyNumberFormat="0" applyFill="0" applyAlignment="0" applyProtection="0">
      <alignment vertical="center"/>
    </xf>
    <xf numFmtId="0" fontId="15" fillId="0" borderId="0">
      <alignment vertical="center"/>
    </xf>
    <xf numFmtId="0" fontId="40" fillId="24" borderId="0" applyNumberFormat="0" applyBorder="0" applyAlignment="0" applyProtection="0">
      <alignment vertical="center"/>
    </xf>
    <xf numFmtId="0" fontId="15" fillId="0" borderId="0">
      <alignment vertical="center"/>
    </xf>
    <xf numFmtId="0" fontId="40" fillId="24" borderId="0" applyNumberFormat="0" applyBorder="0" applyAlignment="0" applyProtection="0">
      <alignment vertical="center"/>
    </xf>
    <xf numFmtId="0" fontId="15" fillId="0" borderId="0">
      <alignment vertical="center"/>
    </xf>
    <xf numFmtId="0" fontId="40" fillId="24" borderId="0" applyNumberFormat="0" applyBorder="0" applyAlignment="0" applyProtection="0">
      <alignment vertical="center"/>
    </xf>
    <xf numFmtId="0" fontId="15" fillId="0" borderId="0">
      <alignment vertical="center"/>
    </xf>
    <xf numFmtId="0" fontId="15" fillId="0" borderId="0">
      <alignment vertical="center"/>
    </xf>
    <xf numFmtId="0" fontId="40" fillId="24" borderId="0" applyNumberFormat="0" applyBorder="0" applyAlignment="0" applyProtection="0">
      <alignment vertical="center"/>
    </xf>
    <xf numFmtId="0" fontId="15" fillId="0" borderId="0">
      <alignment vertical="center"/>
    </xf>
    <xf numFmtId="0" fontId="15" fillId="0" borderId="0">
      <alignment vertical="center"/>
    </xf>
    <xf numFmtId="0" fontId="95" fillId="23" borderId="3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5" borderId="23" applyNumberFormat="0" applyFont="0" applyAlignment="0" applyProtection="0">
      <alignment vertical="center"/>
    </xf>
    <xf numFmtId="0" fontId="0" fillId="0" borderId="0">
      <alignment vertical="center"/>
    </xf>
    <xf numFmtId="0" fontId="15" fillId="0" borderId="0">
      <alignment vertical="center"/>
    </xf>
    <xf numFmtId="0" fontId="0" fillId="5" borderId="23"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0" fillId="5" borderId="23" applyNumberFormat="0" applyFont="0" applyAlignment="0" applyProtection="0">
      <alignment vertical="center"/>
    </xf>
    <xf numFmtId="0" fontId="0"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alignment vertical="center"/>
    </xf>
    <xf numFmtId="0" fontId="0" fillId="5" borderId="23" applyNumberFormat="0" applyFont="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5" fillId="64" borderId="0" applyNumberFormat="0" applyBorder="0" applyAlignment="0" applyProtection="0">
      <alignment vertical="center"/>
    </xf>
    <xf numFmtId="0" fontId="15" fillId="0" borderId="0">
      <alignment vertical="center"/>
    </xf>
    <xf numFmtId="0" fontId="45"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72"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5" fillId="5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0" borderId="0">
      <alignment vertical="center"/>
    </xf>
    <xf numFmtId="0" fontId="28" fillId="0" borderId="0">
      <alignment vertical="center"/>
    </xf>
    <xf numFmtId="0" fontId="15" fillId="0" borderId="0">
      <alignment vertical="center"/>
    </xf>
    <xf numFmtId="0" fontId="15" fillId="0" borderId="0">
      <alignment vertical="center"/>
    </xf>
    <xf numFmtId="0" fontId="2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0" borderId="0">
      <alignment vertical="center"/>
    </xf>
    <xf numFmtId="0" fontId="2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3" fillId="9" borderId="8"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5" fillId="23" borderId="33" applyNumberFormat="0" applyAlignment="0" applyProtection="0">
      <alignment vertical="center"/>
    </xf>
    <xf numFmtId="0" fontId="15" fillId="0" borderId="0">
      <alignment vertical="center"/>
    </xf>
    <xf numFmtId="0" fontId="15" fillId="0" borderId="0">
      <alignment vertical="center"/>
    </xf>
    <xf numFmtId="0" fontId="33" fillId="9" borderId="8" applyNumberFormat="0" applyAlignment="0" applyProtection="0">
      <alignment vertical="center"/>
    </xf>
    <xf numFmtId="0" fontId="95" fillId="23" borderId="33"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7" borderId="7" applyNumberFormat="0" applyAlignment="0" applyProtection="0">
      <alignment vertical="center"/>
    </xf>
    <xf numFmtId="0" fontId="0" fillId="0" borderId="0">
      <alignment vertical="center"/>
    </xf>
    <xf numFmtId="0" fontId="31" fillId="7" borderId="7" applyNumberFormat="0" applyAlignment="0" applyProtection="0">
      <alignment vertical="center"/>
    </xf>
    <xf numFmtId="0" fontId="15" fillId="0" borderId="0">
      <alignment vertical="center"/>
    </xf>
    <xf numFmtId="0" fontId="31" fillId="7" borderId="7" applyNumberFormat="0" applyAlignment="0" applyProtection="0">
      <alignment vertical="center"/>
    </xf>
    <xf numFmtId="0" fontId="15" fillId="0" borderId="0">
      <alignment vertical="center"/>
    </xf>
    <xf numFmtId="0" fontId="31" fillId="7" borderId="7" applyNumberFormat="0" applyAlignment="0" applyProtection="0">
      <alignment vertical="center"/>
    </xf>
    <xf numFmtId="0" fontId="15" fillId="0" borderId="0">
      <alignment vertical="center"/>
    </xf>
    <xf numFmtId="0" fontId="31" fillId="7" borderId="7" applyNumberFormat="0" applyAlignment="0" applyProtection="0">
      <alignment vertical="center"/>
    </xf>
    <xf numFmtId="0" fontId="15" fillId="0" borderId="0">
      <alignment vertical="center"/>
    </xf>
    <xf numFmtId="0" fontId="15" fillId="0" borderId="0">
      <alignment vertical="center"/>
    </xf>
    <xf numFmtId="0" fontId="31" fillId="7" borderId="7" applyNumberFormat="0" applyAlignment="0" applyProtection="0">
      <alignment vertical="center"/>
    </xf>
    <xf numFmtId="0" fontId="62" fillId="24" borderId="0" applyNumberFormat="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9" borderId="8" applyNumberFormat="0" applyAlignment="0" applyProtection="0">
      <alignment vertical="center"/>
    </xf>
    <xf numFmtId="0" fontId="15" fillId="0" borderId="0">
      <alignment vertical="center"/>
    </xf>
    <xf numFmtId="0" fontId="33" fillId="9" borderId="8" applyNumberFormat="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6" fillId="0" borderId="0">
      <alignment vertical="center"/>
    </xf>
    <xf numFmtId="0" fontId="15" fillId="0" borderId="0">
      <alignment vertical="center"/>
    </xf>
    <xf numFmtId="0" fontId="15" fillId="0" borderId="0">
      <alignment vertical="center"/>
    </xf>
    <xf numFmtId="0" fontId="33" fillId="9" borderId="8" applyNumberFormat="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4" fillId="0" borderId="32" applyNumberFormat="0" applyFill="0" applyAlignment="0" applyProtection="0">
      <alignment vertical="center"/>
    </xf>
    <xf numFmtId="0" fontId="0" fillId="0" borderId="0">
      <alignment vertical="center"/>
    </xf>
    <xf numFmtId="0" fontId="0" fillId="0" borderId="0">
      <alignment vertical="center"/>
    </xf>
    <xf numFmtId="0" fontId="94" fillId="0" borderId="3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4" fillId="0" borderId="32" applyNumberFormat="0" applyFill="0" applyAlignment="0" applyProtection="0">
      <alignment vertical="center"/>
    </xf>
    <xf numFmtId="0" fontId="0" fillId="0" borderId="0">
      <alignment vertical="center"/>
    </xf>
    <xf numFmtId="0" fontId="94" fillId="0" borderId="32" applyNumberFormat="0" applyFill="0" applyAlignment="0" applyProtection="0">
      <alignment vertical="center"/>
    </xf>
    <xf numFmtId="0" fontId="0" fillId="0" borderId="0">
      <alignment vertical="center"/>
    </xf>
    <xf numFmtId="0" fontId="0" fillId="0" borderId="0">
      <alignment vertical="center"/>
    </xf>
    <xf numFmtId="0" fontId="94" fillId="0" borderId="32" applyNumberFormat="0" applyFill="0" applyAlignment="0" applyProtection="0">
      <alignment vertical="center"/>
    </xf>
    <xf numFmtId="0" fontId="0" fillId="0" borderId="0">
      <alignment vertical="center"/>
    </xf>
    <xf numFmtId="0" fontId="0" fillId="0" borderId="0">
      <alignment vertical="center"/>
    </xf>
    <xf numFmtId="0" fontId="94" fillId="0" borderId="3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pplyAlignment="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74" fillId="0" borderId="1">
      <alignment horizontal="left" vertical="center"/>
    </xf>
    <xf numFmtId="0" fontId="0" fillId="5" borderId="23" applyNumberFormat="0" applyFont="0" applyAlignment="0" applyProtection="0">
      <alignment vertical="center"/>
    </xf>
    <xf numFmtId="0" fontId="74" fillId="0" borderId="1">
      <alignment horizontal="left" vertical="center"/>
    </xf>
    <xf numFmtId="0" fontId="74" fillId="0" borderId="1">
      <alignment horizontal="left" vertical="center"/>
    </xf>
    <xf numFmtId="0" fontId="0" fillId="5" borderId="23" applyNumberFormat="0" applyFont="0" applyAlignment="0" applyProtection="0">
      <alignment vertical="center"/>
    </xf>
    <xf numFmtId="0" fontId="74" fillId="0" borderId="1">
      <alignment horizontal="left" vertical="center"/>
    </xf>
    <xf numFmtId="0" fontId="74" fillId="0" borderId="1">
      <alignment horizontal="left" vertical="center"/>
    </xf>
    <xf numFmtId="0" fontId="74" fillId="0" borderId="1">
      <alignment horizontal="left" vertical="center"/>
    </xf>
    <xf numFmtId="0" fontId="74"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96" fillId="9" borderId="7" applyNumberFormat="0" applyAlignment="0" applyProtection="0">
      <alignment vertical="center"/>
    </xf>
    <xf numFmtId="0" fontId="15" fillId="0" borderId="0">
      <alignment vertical="center"/>
    </xf>
    <xf numFmtId="1" fontId="46" fillId="0" borderId="12" applyFill="0" applyProtection="0">
      <alignment horizontal="center" vertical="center"/>
    </xf>
    <xf numFmtId="0" fontId="15" fillId="0" borderId="0">
      <alignment vertical="center"/>
    </xf>
    <xf numFmtId="0" fontId="96" fillId="9" borderId="7" applyNumberFormat="0" applyAlignment="0" applyProtection="0">
      <alignment vertical="center"/>
    </xf>
    <xf numFmtId="0" fontId="15" fillId="0" borderId="0">
      <alignment vertical="center"/>
    </xf>
    <xf numFmtId="0" fontId="15" fillId="0" borderId="0">
      <alignment vertical="center"/>
    </xf>
    <xf numFmtId="0" fontId="96" fillId="9" borderId="7" applyNumberFormat="0" applyAlignment="0" applyProtection="0">
      <alignment vertical="center"/>
    </xf>
    <xf numFmtId="0" fontId="15" fillId="0" borderId="0">
      <alignment vertical="center"/>
    </xf>
    <xf numFmtId="0" fontId="28" fillId="0" borderId="0">
      <alignment vertical="center"/>
    </xf>
    <xf numFmtId="0" fontId="96" fillId="9" borderId="7" applyNumberFormat="0" applyAlignment="0" applyProtection="0">
      <alignment vertical="center"/>
    </xf>
    <xf numFmtId="0" fontId="28" fillId="0" borderId="0">
      <alignment vertical="center"/>
    </xf>
    <xf numFmtId="41" fontId="0" fillId="0" borderId="0" applyFont="0" applyFill="0" applyBorder="0" applyAlignment="0" applyProtection="0">
      <alignment vertical="center"/>
    </xf>
    <xf numFmtId="0" fontId="15" fillId="0" borderId="0">
      <alignment vertical="center"/>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9" fillId="0" borderId="0" applyNumberFormat="0" applyFill="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62" fillId="16" borderId="0" applyNumberFormat="0" applyBorder="0" applyAlignment="0" applyProtection="0">
      <alignment vertical="center"/>
    </xf>
    <xf numFmtId="0" fontId="62" fillId="16" borderId="0" applyNumberFormat="0" applyBorder="0" applyAlignment="0" applyProtection="0">
      <alignment vertical="center"/>
    </xf>
    <xf numFmtId="0" fontId="62" fillId="16" borderId="0" applyNumberFormat="0" applyBorder="0" applyAlignment="0" applyProtection="0">
      <alignment vertical="center"/>
    </xf>
    <xf numFmtId="0" fontId="62"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90"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90"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62" fillId="24" borderId="0" applyNumberFormat="0" applyBorder="0" applyAlignment="0" applyProtection="0">
      <alignment vertical="center"/>
    </xf>
    <xf numFmtId="0" fontId="62" fillId="24" borderId="0" applyNumberFormat="0" applyBorder="0" applyAlignment="0" applyProtection="0">
      <alignment vertical="center"/>
    </xf>
    <xf numFmtId="0" fontId="62" fillId="24" borderId="0" applyNumberFormat="0" applyBorder="0" applyAlignment="0" applyProtection="0">
      <alignment vertical="center"/>
    </xf>
    <xf numFmtId="0" fontId="62" fillId="24" borderId="0" applyNumberFormat="0" applyBorder="0" applyAlignment="0" applyProtection="0">
      <alignment vertical="center"/>
    </xf>
    <xf numFmtId="0" fontId="46" fillId="0" borderId="6" applyNumberFormat="0" applyFill="0" applyProtection="0">
      <alignment horizontal="left" vertical="center"/>
    </xf>
    <xf numFmtId="0" fontId="62" fillId="24" borderId="0" applyNumberFormat="0" applyBorder="0" applyAlignment="0" applyProtection="0">
      <alignment vertical="center"/>
    </xf>
    <xf numFmtId="0" fontId="62" fillId="24" borderId="0" applyNumberFormat="0" applyBorder="0" applyAlignment="0" applyProtection="0">
      <alignment vertical="center"/>
    </xf>
    <xf numFmtId="0" fontId="62" fillId="24" borderId="0" applyNumberFormat="0" applyBorder="0" applyAlignment="0" applyProtection="0">
      <alignment vertical="center"/>
    </xf>
    <xf numFmtId="0" fontId="62" fillId="24"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101" fillId="0" borderId="0" applyNumberFormat="0" applyFill="0" applyBorder="0" applyAlignment="0" applyProtection="0">
      <alignment vertical="center"/>
    </xf>
    <xf numFmtId="0" fontId="44" fillId="0" borderId="30"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30"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101" fillId="0" borderId="0" applyNumberFormat="0" applyFill="0" applyBorder="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101" fillId="0" borderId="0" applyNumberFormat="0" applyFill="0" applyBorder="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4" fontId="0" fillId="0" borderId="0" applyFont="0" applyFill="0" applyBorder="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44" fillId="0" borderId="13" applyNumberFormat="0" applyFill="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6" fillId="9" borderId="7"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5" fillId="23" borderId="33" applyNumberFormat="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3" fillId="0" borderId="12" applyNumberFormat="0" applyFill="0" applyProtection="0">
      <alignment horizontal="left" vertical="center"/>
    </xf>
    <xf numFmtId="0" fontId="43" fillId="0" borderId="12" applyNumberFormat="0" applyFill="0" applyProtection="0">
      <alignment horizontal="left" vertical="center"/>
    </xf>
    <xf numFmtId="0" fontId="43" fillId="0" borderId="12" applyNumberFormat="0" applyFill="0" applyProtection="0">
      <alignment horizontal="left" vertical="center"/>
    </xf>
    <xf numFmtId="0" fontId="43" fillId="0" borderId="12" applyNumberFormat="0" applyFill="0" applyProtection="0">
      <alignment horizontal="left" vertical="center"/>
    </xf>
    <xf numFmtId="0" fontId="43" fillId="0" borderId="12" applyNumberFormat="0" applyFill="0" applyProtection="0">
      <alignment horizontal="left" vertical="center"/>
    </xf>
    <xf numFmtId="0" fontId="43" fillId="0" borderId="12" applyNumberFormat="0" applyFill="0" applyProtection="0">
      <alignment horizontal="left" vertical="center"/>
    </xf>
    <xf numFmtId="0" fontId="43" fillId="0" borderId="12" applyNumberFormat="0" applyFill="0" applyProtection="0">
      <alignment horizontal="left" vertical="center"/>
    </xf>
    <xf numFmtId="0" fontId="43" fillId="0" borderId="12" applyNumberFormat="0" applyFill="0" applyProtection="0">
      <alignment horizontal="lef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94" fillId="0" borderId="32" applyNumberFormat="0" applyFill="0" applyAlignment="0" applyProtection="0">
      <alignment vertical="center"/>
    </xf>
    <xf numFmtId="0" fontId="71" fillId="0" borderId="0">
      <alignment vertical="center"/>
    </xf>
    <xf numFmtId="0" fontId="31" fillId="7" borderId="7" applyNumberFormat="0" applyAlignment="0" applyProtection="0">
      <alignment vertical="center"/>
    </xf>
    <xf numFmtId="194"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5" fontId="0" fillId="0" borderId="0" applyFont="0" applyFill="0" applyBorder="0" applyAlignment="0" applyProtection="0">
      <alignment vertical="center"/>
    </xf>
    <xf numFmtId="43" fontId="0" fillId="0" borderId="0" applyFont="0" applyFill="0" applyBorder="0" applyAlignment="0" applyProtection="0">
      <alignment vertical="center"/>
    </xf>
    <xf numFmtId="195"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8" fillId="65" borderId="0" applyNumberFormat="0" applyBorder="0" applyAlignment="0" applyProtection="0">
      <alignment vertical="center"/>
    </xf>
    <xf numFmtId="0" fontId="78" fillId="65" borderId="0" applyNumberFormat="0" applyBorder="0" applyAlignment="0" applyProtection="0">
      <alignment vertical="center"/>
    </xf>
    <xf numFmtId="0" fontId="78" fillId="61" borderId="0" applyNumberFormat="0" applyBorder="0" applyAlignment="0" applyProtection="0">
      <alignment vertical="center"/>
    </xf>
    <xf numFmtId="0" fontId="78" fillId="66" borderId="0" applyNumberFormat="0" applyBorder="0" applyAlignment="0" applyProtection="0">
      <alignment vertical="center"/>
    </xf>
    <xf numFmtId="0" fontId="78" fillId="66" borderId="0" applyNumberFormat="0" applyBorder="0" applyAlignment="0" applyProtection="0">
      <alignment vertical="center"/>
    </xf>
    <xf numFmtId="0" fontId="45" fillId="58" borderId="0" applyNumberFormat="0" applyBorder="0" applyAlignment="0" applyProtection="0">
      <alignment vertical="center"/>
    </xf>
    <xf numFmtId="0" fontId="45" fillId="58" borderId="0" applyNumberFormat="0" applyBorder="0" applyAlignment="0" applyProtection="0">
      <alignment vertical="center"/>
    </xf>
    <xf numFmtId="0" fontId="45" fillId="58" borderId="0" applyNumberFormat="0" applyBorder="0" applyAlignment="0" applyProtection="0">
      <alignment vertical="center"/>
    </xf>
    <xf numFmtId="0" fontId="45" fillId="67" borderId="0" applyNumberFormat="0" applyBorder="0" applyAlignment="0" applyProtection="0">
      <alignment vertical="center"/>
    </xf>
    <xf numFmtId="0" fontId="45" fillId="67"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21" borderId="0" applyNumberFormat="0" applyBorder="0" applyAlignment="0" applyProtection="0">
      <alignment vertical="center"/>
    </xf>
    <xf numFmtId="0" fontId="45" fillId="57" borderId="0" applyNumberFormat="0" applyBorder="0" applyAlignment="0" applyProtection="0">
      <alignment vertical="center"/>
    </xf>
    <xf numFmtId="0" fontId="45" fillId="57" borderId="0" applyNumberFormat="0" applyBorder="0" applyAlignment="0" applyProtection="0">
      <alignment vertical="center"/>
    </xf>
    <xf numFmtId="0" fontId="45" fillId="57" borderId="0" applyNumberFormat="0" applyBorder="0" applyAlignment="0" applyProtection="0">
      <alignment vertical="center"/>
    </xf>
    <xf numFmtId="0" fontId="45" fillId="57" borderId="0" applyNumberFormat="0" applyBorder="0" applyAlignment="0" applyProtection="0">
      <alignment vertical="center"/>
    </xf>
    <xf numFmtId="0" fontId="45" fillId="68" borderId="0" applyNumberFormat="0" applyBorder="0" applyAlignment="0" applyProtection="0">
      <alignment vertical="center"/>
    </xf>
    <xf numFmtId="0" fontId="45" fillId="68" borderId="0" applyNumberFormat="0" applyBorder="0" applyAlignment="0" applyProtection="0">
      <alignment vertical="center"/>
    </xf>
    <xf numFmtId="0" fontId="45" fillId="68" borderId="0" applyNumberFormat="0" applyBorder="0" applyAlignment="0" applyProtection="0">
      <alignment vertical="center"/>
    </xf>
    <xf numFmtId="0" fontId="45" fillId="68"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69" borderId="0" applyNumberFormat="0" applyBorder="0" applyAlignment="0" applyProtection="0">
      <alignment vertical="center"/>
    </xf>
    <xf numFmtId="0" fontId="45" fillId="69" borderId="0" applyNumberFormat="0" applyBorder="0" applyAlignment="0" applyProtection="0">
      <alignment vertical="center"/>
    </xf>
    <xf numFmtId="181" fontId="46" fillId="0" borderId="12" applyFill="0" applyProtection="0">
      <alignment horizontal="right" vertical="center"/>
    </xf>
    <xf numFmtId="181" fontId="46" fillId="0" borderId="12" applyFill="0" applyProtection="0">
      <alignment horizontal="right" vertical="center"/>
    </xf>
    <xf numFmtId="181" fontId="46" fillId="0" borderId="12" applyFill="0" applyProtection="0">
      <alignment horizontal="right" vertical="center"/>
    </xf>
    <xf numFmtId="181" fontId="46" fillId="0" borderId="12" applyFill="0" applyProtection="0">
      <alignment horizontal="right" vertical="center"/>
    </xf>
    <xf numFmtId="181" fontId="46" fillId="0" borderId="12" applyFill="0" applyProtection="0">
      <alignment horizontal="right" vertical="center"/>
    </xf>
    <xf numFmtId="181" fontId="46" fillId="0" borderId="12" applyFill="0" applyProtection="0">
      <alignment horizontal="right" vertical="center"/>
    </xf>
    <xf numFmtId="181" fontId="46" fillId="0" borderId="12" applyFill="0" applyProtection="0">
      <alignment horizontal="right" vertical="center"/>
    </xf>
    <xf numFmtId="0" fontId="46" fillId="0" borderId="6" applyNumberFormat="0" applyFill="0" applyProtection="0">
      <alignment horizontal="left" vertical="center"/>
    </xf>
    <xf numFmtId="0" fontId="46" fillId="0" borderId="6" applyNumberFormat="0" applyFill="0" applyProtection="0">
      <alignment horizontal="left" vertical="center"/>
    </xf>
    <xf numFmtId="0" fontId="46" fillId="0" borderId="6" applyNumberFormat="0" applyFill="0" applyProtection="0">
      <alignment horizontal="left" vertical="center"/>
    </xf>
    <xf numFmtId="0" fontId="46" fillId="0" borderId="6" applyNumberFormat="0" applyFill="0" applyProtection="0">
      <alignment horizontal="left" vertical="center"/>
    </xf>
    <xf numFmtId="0" fontId="46" fillId="0" borderId="6" applyNumberFormat="0" applyFill="0" applyProtection="0">
      <alignment horizontal="left" vertical="center"/>
    </xf>
    <xf numFmtId="0" fontId="46" fillId="0" borderId="6" applyNumberFormat="0" applyFill="0" applyProtection="0">
      <alignment horizontal="lef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3" fillId="9" borderId="8"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0" fontId="31" fillId="7" borderId="7" applyNumberFormat="0" applyAlignment="0" applyProtection="0">
      <alignment vertical="center"/>
    </xf>
    <xf numFmtId="1" fontId="46" fillId="0" borderId="12" applyFill="0" applyProtection="0">
      <alignment horizontal="center" vertical="center"/>
    </xf>
    <xf numFmtId="1" fontId="46" fillId="0" borderId="12" applyFill="0" applyProtection="0">
      <alignment horizontal="center" vertical="center"/>
    </xf>
    <xf numFmtId="1" fontId="46" fillId="0" borderId="12" applyFill="0" applyProtection="0">
      <alignment horizontal="center" vertical="center"/>
    </xf>
    <xf numFmtId="1" fontId="46" fillId="0" borderId="12" applyFill="0" applyProtection="0">
      <alignment horizontal="center" vertical="center"/>
    </xf>
    <xf numFmtId="1" fontId="46" fillId="0" borderId="12" applyFill="0" applyProtection="0">
      <alignment horizontal="center" vertical="center"/>
    </xf>
    <xf numFmtId="0" fontId="102" fillId="0" borderId="0">
      <alignment vertical="center"/>
    </xf>
    <xf numFmtId="0" fontId="59"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xf numFmtId="0" fontId="0" fillId="5" borderId="23" applyNumberFormat="0" applyFont="0" applyAlignment="0" applyProtection="0">
      <alignment vertical="center"/>
    </xf>
  </cellStyleXfs>
  <cellXfs count="181">
    <xf numFmtId="0" fontId="0" fillId="0" borderId="0" xfId="0"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righ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xf>
    <xf numFmtId="0" fontId="6" fillId="0" borderId="1" xfId="0" applyFont="1" applyFill="1" applyBorder="1" applyAlignment="1">
      <alignment horizontal="center" vertical="center" wrapText="1"/>
    </xf>
    <xf numFmtId="198" fontId="6"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8" fillId="0" borderId="0" xfId="0" applyFont="1" applyFill="1" applyBorder="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6"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1" xfId="0" applyFont="1" applyFill="1" applyBorder="1" applyAlignment="1">
      <alignment horizontal="center" vertical="center" wrapText="1"/>
    </xf>
    <xf numFmtId="0" fontId="14" fillId="0" borderId="1" xfId="0" applyFont="1" applyFill="1" applyBorder="1" applyAlignment="1">
      <alignment vertical="center" wrapText="1"/>
    </xf>
    <xf numFmtId="4" fontId="14"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5" fillId="0" borderId="0" xfId="745" applyNumberFormat="1" applyFont="1" applyFill="1" applyAlignment="1" applyProtection="1">
      <alignment horizontal="center" vertical="center" wrapText="1"/>
    </xf>
    <xf numFmtId="0" fontId="4" fillId="0" borderId="0" xfId="0" applyFont="1" applyFill="1" applyBorder="1" applyAlignment="1">
      <alignment horizontal="center" vertical="center" wrapText="1"/>
    </xf>
    <xf numFmtId="0" fontId="13" fillId="0" borderId="1" xfId="0" applyFont="1" applyFill="1" applyBorder="1" applyAlignment="1">
      <alignment vertical="center" wrapText="1"/>
    </xf>
    <xf numFmtId="198" fontId="14"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0" xfId="1012" applyFont="1" applyProtection="1">
      <alignment vertical="center"/>
    </xf>
    <xf numFmtId="0" fontId="17" fillId="0" borderId="0" xfId="1012" applyFont="1" applyAlignment="1" applyProtection="1">
      <alignment horizontal="center" vertical="center"/>
    </xf>
    <xf numFmtId="0" fontId="15" fillId="0" borderId="0" xfId="1012" applyProtection="1">
      <alignment vertical="center"/>
    </xf>
    <xf numFmtId="0" fontId="15" fillId="2" borderId="0" xfId="1012" applyFill="1" applyProtection="1">
      <alignment vertical="center"/>
    </xf>
    <xf numFmtId="197" fontId="15" fillId="0" borderId="0" xfId="1012" applyNumberFormat="1" applyProtection="1">
      <alignment vertical="center"/>
    </xf>
    <xf numFmtId="0" fontId="5" fillId="0" borderId="0" xfId="1012" applyFont="1" applyFill="1" applyAlignment="1" applyProtection="1">
      <alignment horizontal="center" vertical="center"/>
    </xf>
    <xf numFmtId="0" fontId="14" fillId="0" borderId="0" xfId="1012" applyFont="1" applyFill="1" applyProtection="1">
      <alignment vertical="center"/>
    </xf>
    <xf numFmtId="197" fontId="14" fillId="0" borderId="0" xfId="1012" applyNumberFormat="1" applyFont="1" applyFill="1" applyBorder="1" applyAlignment="1" applyProtection="1">
      <alignment horizontal="right" vertical="center"/>
    </xf>
    <xf numFmtId="0" fontId="13" fillId="0" borderId="1" xfId="1012" applyFont="1" applyFill="1" applyBorder="1" applyAlignment="1" applyProtection="1">
      <alignment horizontal="distributed" vertical="center" wrapText="1" indent="3"/>
    </xf>
    <xf numFmtId="197" fontId="13" fillId="0" borderId="1" xfId="1012" applyNumberFormat="1" applyFont="1" applyFill="1" applyBorder="1" applyAlignment="1" applyProtection="1">
      <alignment horizontal="center" vertical="center" wrapText="1"/>
    </xf>
    <xf numFmtId="197" fontId="13" fillId="0" borderId="1" xfId="1012" applyNumberFormat="1" applyFont="1" applyFill="1" applyBorder="1" applyAlignment="1">
      <alignment horizontal="center" vertical="center" wrapText="1"/>
    </xf>
    <xf numFmtId="0" fontId="13" fillId="0" borderId="1" xfId="0" applyFont="1" applyFill="1" applyBorder="1" applyAlignment="1" applyProtection="1">
      <alignment vertical="center" wrapText="1"/>
    </xf>
    <xf numFmtId="183" fontId="13" fillId="0" borderId="1" xfId="23" applyNumberFormat="1" applyFont="1" applyFill="1" applyBorder="1" applyAlignment="1" applyProtection="1">
      <alignment horizontal="right" vertical="center" wrapText="1"/>
    </xf>
    <xf numFmtId="193" fontId="13" fillId="0" borderId="1" xfId="32" applyNumberFormat="1" applyFont="1" applyFill="1" applyBorder="1" applyAlignment="1" applyProtection="1">
      <alignment horizontal="right" vertical="center" wrapText="1"/>
    </xf>
    <xf numFmtId="0" fontId="14" fillId="0" borderId="1" xfId="0" applyFont="1" applyFill="1" applyBorder="1" applyAlignment="1" applyProtection="1">
      <alignment vertical="center" wrapText="1"/>
    </xf>
    <xf numFmtId="183" fontId="14" fillId="0" borderId="1" xfId="23" applyNumberFormat="1" applyFont="1" applyFill="1" applyBorder="1" applyAlignment="1" applyProtection="1">
      <alignment horizontal="right" vertical="center" wrapText="1"/>
    </xf>
    <xf numFmtId="193" fontId="14" fillId="0" borderId="1" xfId="32" applyNumberFormat="1" applyFont="1" applyFill="1" applyBorder="1" applyAlignment="1" applyProtection="1">
      <alignment horizontal="right" vertical="center" wrapText="1"/>
    </xf>
    <xf numFmtId="0" fontId="11" fillId="0" borderId="1" xfId="0" applyFont="1" applyFill="1" applyBorder="1" applyAlignment="1" applyProtection="1">
      <alignment vertical="center" wrapText="1"/>
    </xf>
    <xf numFmtId="0" fontId="18" fillId="0" borderId="1" xfId="0" applyFont="1" applyFill="1" applyBorder="1" applyAlignment="1" applyProtection="1">
      <alignment vertical="center" wrapText="1"/>
    </xf>
    <xf numFmtId="49" fontId="18" fillId="0" borderId="1" xfId="997" applyNumberFormat="1" applyFont="1" applyFill="1" applyBorder="1" applyAlignment="1" applyProtection="1">
      <alignment vertical="center" wrapText="1"/>
    </xf>
    <xf numFmtId="49" fontId="11" fillId="0" borderId="1" xfId="997" applyNumberFormat="1" applyFont="1" applyFill="1" applyBorder="1" applyAlignment="1" applyProtection="1">
      <alignment vertical="center" wrapText="1"/>
    </xf>
    <xf numFmtId="0" fontId="13" fillId="0" borderId="1" xfId="1012" applyFont="1" applyFill="1" applyBorder="1" applyAlignment="1" applyProtection="1">
      <alignment horizontal="distributed" vertical="center" wrapText="1" indent="1"/>
    </xf>
    <xf numFmtId="0" fontId="13" fillId="0" borderId="1" xfId="1012" applyFont="1" applyFill="1" applyBorder="1" applyAlignment="1" applyProtection="1">
      <alignment horizontal="left" vertical="center" wrapText="1"/>
    </xf>
    <xf numFmtId="0" fontId="14" fillId="0" borderId="1" xfId="1012" applyFont="1" applyFill="1" applyBorder="1" applyAlignment="1" applyProtection="1">
      <alignment horizontal="left" vertical="center" wrapText="1"/>
    </xf>
    <xf numFmtId="0" fontId="14" fillId="0" borderId="1" xfId="1011" applyFont="1" applyFill="1" applyBorder="1" applyAlignment="1" applyProtection="1">
      <alignment horizontal="left" vertical="center" wrapText="1"/>
    </xf>
    <xf numFmtId="0" fontId="13" fillId="0" borderId="1" xfId="1011" applyFont="1" applyFill="1" applyBorder="1" applyAlignment="1" applyProtection="1">
      <alignment horizontal="left" vertical="center" wrapText="1"/>
    </xf>
    <xf numFmtId="0" fontId="16" fillId="0" borderId="0" xfId="1012" applyFont="1">
      <alignment vertical="center"/>
    </xf>
    <xf numFmtId="0" fontId="17" fillId="0" borderId="0" xfId="1012" applyFont="1" applyAlignment="1">
      <alignment horizontal="center" vertical="center"/>
    </xf>
    <xf numFmtId="0" fontId="15" fillId="0" borderId="0" xfId="1012">
      <alignment vertical="center"/>
    </xf>
    <xf numFmtId="197" fontId="15" fillId="0" borderId="0" xfId="1012" applyNumberFormat="1">
      <alignment vertical="center"/>
    </xf>
    <xf numFmtId="0" fontId="5" fillId="0" borderId="0" xfId="1012" applyFont="1" applyFill="1" applyAlignment="1">
      <alignment horizontal="center" vertical="center"/>
    </xf>
    <xf numFmtId="0" fontId="14" fillId="0" borderId="0" xfId="1012" applyFont="1" applyFill="1">
      <alignment vertical="center"/>
    </xf>
    <xf numFmtId="0" fontId="19" fillId="0" borderId="0" xfId="1012" applyFont="1" applyFill="1">
      <alignment vertical="center"/>
    </xf>
    <xf numFmtId="197" fontId="14" fillId="0" borderId="0" xfId="1012" applyNumberFormat="1" applyFont="1" applyFill="1" applyAlignment="1">
      <alignment horizontal="right" vertical="center"/>
    </xf>
    <xf numFmtId="0" fontId="13" fillId="0" borderId="1" xfId="1012" applyFont="1" applyFill="1" applyBorder="1" applyAlignment="1">
      <alignment horizontal="distributed" vertical="center" wrapText="1" indent="3"/>
    </xf>
    <xf numFmtId="49" fontId="18" fillId="0" borderId="1" xfId="997" applyNumberFormat="1" applyFont="1" applyFill="1" applyBorder="1" applyAlignment="1">
      <alignment vertical="center" wrapText="1"/>
    </xf>
    <xf numFmtId="3" fontId="13" fillId="0" borderId="1"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horizontal="right" vertical="center"/>
      <protection locked="0"/>
    </xf>
    <xf numFmtId="193" fontId="13" fillId="0" borderId="1" xfId="32" applyNumberFormat="1" applyFont="1" applyFill="1" applyBorder="1" applyAlignment="1" applyProtection="1">
      <alignment horizontal="right" vertical="center" wrapText="1"/>
      <protection locked="0"/>
    </xf>
    <xf numFmtId="49" fontId="11" fillId="0" borderId="1" xfId="997" applyNumberFormat="1" applyFont="1" applyFill="1" applyBorder="1" applyAlignment="1">
      <alignment vertical="center" wrapText="1"/>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horizontal="right" vertical="center"/>
      <protection locked="0"/>
    </xf>
    <xf numFmtId="193" fontId="14" fillId="0" borderId="1" xfId="32" applyNumberFormat="1" applyFont="1" applyFill="1" applyBorder="1" applyAlignment="1" applyProtection="1">
      <alignment horizontal="right" vertical="center" wrapText="1"/>
      <protection locked="0"/>
    </xf>
    <xf numFmtId="0" fontId="13" fillId="0" borderId="1" xfId="1012" applyFont="1" applyFill="1" applyBorder="1" applyAlignment="1">
      <alignment vertical="center" wrapText="1"/>
    </xf>
    <xf numFmtId="0" fontId="14" fillId="0" borderId="1" xfId="1012" applyFont="1" applyFill="1" applyBorder="1" applyAlignment="1">
      <alignment horizontal="left" vertical="center"/>
    </xf>
    <xf numFmtId="0" fontId="13" fillId="0" borderId="1" xfId="1012" applyFont="1" applyFill="1" applyBorder="1" applyAlignment="1">
      <alignment horizontal="distributed" vertical="center" indent="1"/>
    </xf>
    <xf numFmtId="0" fontId="13" fillId="0" borderId="1" xfId="1011" applyFont="1" applyFill="1" applyBorder="1" applyAlignment="1">
      <alignment horizontal="left" vertical="center"/>
    </xf>
    <xf numFmtId="0" fontId="13" fillId="0" borderId="1" xfId="1011" applyFont="1" applyFill="1" applyBorder="1" applyAlignment="1" applyProtection="1">
      <alignment horizontal="left" vertical="center"/>
    </xf>
    <xf numFmtId="0" fontId="14" fillId="0" borderId="1" xfId="1012" applyFont="1" applyFill="1" applyBorder="1" applyAlignment="1" applyProtection="1">
      <alignment horizontal="left" vertical="center"/>
    </xf>
    <xf numFmtId="197" fontId="14" fillId="0" borderId="1" xfId="1012" applyNumberFormat="1" applyFont="1" applyFill="1" applyBorder="1" applyAlignment="1" applyProtection="1">
      <alignment horizontal="right" vertical="center" wrapText="1"/>
      <protection locked="0"/>
    </xf>
    <xf numFmtId="0" fontId="20" fillId="0" borderId="0" xfId="0" applyFont="1" applyFill="1" applyBorder="1" applyAlignment="1"/>
    <xf numFmtId="0" fontId="20" fillId="0" borderId="0"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11" fillId="0" borderId="0" xfId="0" applyFont="1" applyAlignment="1">
      <alignment horizontal="right"/>
    </xf>
    <xf numFmtId="0" fontId="13" fillId="0" borderId="3" xfId="1016" applyFont="1" applyBorder="1" applyAlignment="1">
      <alignment horizontal="center" vertical="center"/>
    </xf>
    <xf numFmtId="0" fontId="13" fillId="0" borderId="4" xfId="1016" applyFont="1" applyBorder="1" applyAlignment="1">
      <alignment horizontal="center" vertical="center"/>
    </xf>
    <xf numFmtId="0" fontId="13" fillId="0" borderId="5" xfId="1016" applyFont="1" applyBorder="1" applyAlignment="1">
      <alignment horizontal="center" vertical="center"/>
    </xf>
    <xf numFmtId="0" fontId="13" fillId="0" borderId="6" xfId="1016" applyFont="1" applyBorder="1" applyAlignment="1">
      <alignment horizontal="center" vertical="center"/>
    </xf>
    <xf numFmtId="0" fontId="13" fillId="0" borderId="1" xfId="1016" applyFont="1" applyBorder="1" applyAlignment="1">
      <alignment horizontal="center" vertical="center"/>
    </xf>
    <xf numFmtId="49" fontId="13" fillId="0" borderId="1" xfId="783" applyNumberFormat="1" applyFont="1" applyFill="1" applyBorder="1" applyAlignment="1" applyProtection="1">
      <alignment horizontal="center" vertical="center"/>
    </xf>
    <xf numFmtId="0" fontId="23" fillId="0" borderId="1" xfId="0" applyFont="1" applyFill="1" applyBorder="1" applyAlignment="1">
      <alignment horizontal="center"/>
    </xf>
    <xf numFmtId="196" fontId="24" fillId="0" borderId="1" xfId="0" applyNumberFormat="1" applyFont="1" applyFill="1" applyBorder="1" applyAlignment="1"/>
    <xf numFmtId="49" fontId="13" fillId="0" borderId="1" xfId="783" applyNumberFormat="1" applyFont="1" applyFill="1" applyBorder="1" applyAlignment="1" applyProtection="1">
      <alignment vertical="center"/>
    </xf>
    <xf numFmtId="0" fontId="24" fillId="0" borderId="1" xfId="0" applyFont="1" applyFill="1" applyBorder="1" applyAlignment="1"/>
    <xf numFmtId="49" fontId="14" fillId="0" borderId="1" xfId="783" applyNumberFormat="1" applyFont="1" applyFill="1" applyBorder="1" applyAlignment="1" applyProtection="1">
      <alignment vertical="center"/>
    </xf>
    <xf numFmtId="0" fontId="25" fillId="0" borderId="0" xfId="0" applyFont="1" applyFill="1" applyBorder="1" applyAlignment="1">
      <alignment horizontal="left" vertical="top" wrapText="1"/>
    </xf>
    <xf numFmtId="0" fontId="26" fillId="0" borderId="0" xfId="761" applyFont="1" applyBorder="1" applyAlignment="1">
      <alignment horizontal="center" vertical="center"/>
    </xf>
    <xf numFmtId="0" fontId="11" fillId="0" borderId="0" xfId="761" applyFont="1" applyBorder="1" applyAlignment="1">
      <alignment horizontal="left" vertical="center"/>
    </xf>
    <xf numFmtId="0" fontId="11" fillId="0" borderId="0" xfId="761" applyFont="1" applyBorder="1" applyAlignment="1">
      <alignment horizontal="right" vertical="center"/>
    </xf>
    <xf numFmtId="0" fontId="13" fillId="0" borderId="1" xfId="0" applyFont="1" applyBorder="1" applyAlignment="1">
      <alignment horizontal="center" vertical="center" wrapText="1"/>
    </xf>
    <xf numFmtId="197" fontId="13" fillId="0" borderId="1" xfId="1012" applyNumberFormat="1" applyFont="1" applyBorder="1" applyAlignment="1">
      <alignment horizontal="center" vertical="center" wrapText="1"/>
    </xf>
    <xf numFmtId="196" fontId="18" fillId="0" borderId="1" xfId="762" applyNumberFormat="1" applyFont="1" applyFill="1" applyBorder="1" applyAlignment="1">
      <alignment horizontal="left" vertical="center"/>
    </xf>
    <xf numFmtId="183" fontId="18" fillId="0" borderId="1" xfId="762" applyNumberFormat="1" applyFont="1" applyFill="1" applyBorder="1" applyAlignment="1">
      <alignment horizontal="right" vertical="center" wrapText="1"/>
    </xf>
    <xf numFmtId="196" fontId="11" fillId="0" borderId="1" xfId="762" applyNumberFormat="1" applyFont="1" applyFill="1" applyBorder="1" applyAlignment="1">
      <alignment horizontal="left" vertical="center"/>
    </xf>
    <xf numFmtId="183" fontId="11" fillId="0" borderId="1" xfId="762" applyNumberFormat="1" applyFont="1" applyFill="1" applyBorder="1" applyAlignment="1">
      <alignment horizontal="right" vertical="center" wrapText="1"/>
    </xf>
    <xf numFmtId="183" fontId="11" fillId="0" borderId="1" xfId="0" applyNumberFormat="1" applyFont="1" applyBorder="1" applyAlignment="1">
      <alignment horizontal="right" vertical="center" wrapText="1"/>
    </xf>
    <xf numFmtId="0" fontId="18" fillId="0" borderId="1" xfId="762" applyFont="1" applyFill="1" applyBorder="1" applyAlignment="1">
      <alignment horizontal="center" vertical="center"/>
    </xf>
    <xf numFmtId="0" fontId="15" fillId="0" borderId="0" xfId="511" applyFill="1" applyAlignment="1"/>
    <xf numFmtId="0" fontId="27" fillId="0" borderId="0" xfId="1012" applyFont="1" applyFill="1" applyAlignment="1">
      <alignment horizontal="center" vertical="center" wrapText="1"/>
    </xf>
    <xf numFmtId="0" fontId="15" fillId="0" borderId="0" xfId="1012" applyFill="1">
      <alignment vertical="center"/>
    </xf>
    <xf numFmtId="197" fontId="15" fillId="0" borderId="0" xfId="1012" applyNumberFormat="1" applyFill="1">
      <alignment vertical="center"/>
    </xf>
    <xf numFmtId="0" fontId="11" fillId="0" borderId="0" xfId="1012" applyFont="1" applyFill="1">
      <alignment vertical="center"/>
    </xf>
    <xf numFmtId="197" fontId="14" fillId="0" borderId="0" xfId="1012" applyNumberFormat="1" applyFont="1" applyFill="1" applyBorder="1" applyAlignment="1">
      <alignment horizontal="right" vertical="center"/>
    </xf>
    <xf numFmtId="49" fontId="13" fillId="0" borderId="1" xfId="0" applyNumberFormat="1" applyFont="1" applyFill="1" applyBorder="1" applyAlignment="1">
      <alignment vertical="center" wrapText="1"/>
    </xf>
    <xf numFmtId="183" fontId="13" fillId="0" borderId="1" xfId="23" applyNumberFormat="1" applyFont="1" applyFill="1" applyBorder="1" applyAlignment="1" applyProtection="1">
      <alignment horizontal="right" vertical="center" wrapText="1" shrinkToFit="1"/>
      <protection locked="0"/>
    </xf>
    <xf numFmtId="193" fontId="13" fillId="0" borderId="1" xfId="32" applyNumberFormat="1" applyFont="1" applyFill="1" applyBorder="1" applyAlignment="1" applyProtection="1">
      <alignment horizontal="right" vertical="center" wrapText="1" shrinkToFit="1"/>
      <protection locked="0"/>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vertical="center" wrapText="1"/>
    </xf>
    <xf numFmtId="4" fontId="28" fillId="3" borderId="1" xfId="0" applyNumberFormat="1" applyFont="1" applyFill="1" applyBorder="1" applyAlignment="1">
      <alignment horizontal="right" vertical="center"/>
    </xf>
    <xf numFmtId="4" fontId="28" fillId="3" borderId="6" xfId="0" applyNumberFormat="1" applyFont="1" applyFill="1" applyBorder="1" applyAlignment="1">
      <alignment horizontal="right" vertical="center"/>
    </xf>
    <xf numFmtId="193" fontId="14" fillId="0" borderId="1" xfId="32" applyNumberFormat="1" applyFont="1" applyFill="1" applyBorder="1" applyAlignment="1" applyProtection="1">
      <alignment horizontal="right" vertical="center" wrapText="1" shrinkToFit="1"/>
      <protection locked="0"/>
    </xf>
    <xf numFmtId="183" fontId="13" fillId="0" borderId="1" xfId="23" applyNumberFormat="1" applyFont="1" applyFill="1" applyBorder="1" applyAlignment="1" applyProtection="1">
      <alignment horizontal="right" vertical="center" wrapText="1"/>
      <protection locked="0"/>
    </xf>
    <xf numFmtId="183" fontId="14" fillId="0" borderId="1" xfId="23" applyNumberFormat="1" applyFont="1" applyFill="1" applyBorder="1" applyAlignment="1" applyProtection="1">
      <alignment horizontal="right" vertical="center" wrapText="1" shrinkToFit="1"/>
      <protection locked="0"/>
    </xf>
    <xf numFmtId="183" fontId="14" fillId="0" borderId="1" xfId="23" applyNumberFormat="1" applyFont="1" applyFill="1" applyBorder="1" applyAlignment="1" applyProtection="1">
      <alignment horizontal="right" vertical="center" wrapText="1"/>
      <protection locked="0"/>
    </xf>
    <xf numFmtId="0" fontId="28" fillId="4" borderId="4" xfId="0" applyFont="1" applyFill="1" applyBorder="1" applyAlignment="1">
      <alignment horizontal="left" vertical="center"/>
    </xf>
    <xf numFmtId="0" fontId="18" fillId="0" borderId="1" xfId="0" applyFont="1" applyFill="1" applyBorder="1" applyAlignment="1">
      <alignment vertical="center" wrapText="1"/>
    </xf>
    <xf numFmtId="183" fontId="13" fillId="0" borderId="1" xfId="23" applyNumberFormat="1" applyFont="1" applyFill="1" applyBorder="1" applyAlignment="1" applyProtection="1">
      <alignment vertical="center" wrapText="1"/>
      <protection locked="0"/>
    </xf>
    <xf numFmtId="0" fontId="13" fillId="0" borderId="1" xfId="1012" applyFont="1" applyFill="1" applyBorder="1" applyAlignment="1">
      <alignment horizontal="center" vertical="center" wrapText="1"/>
    </xf>
    <xf numFmtId="0" fontId="13" fillId="0" borderId="0" xfId="1012" applyFont="1" applyFill="1" applyAlignment="1">
      <alignment horizontal="center" vertical="center" wrapText="1"/>
    </xf>
    <xf numFmtId="0" fontId="15" fillId="0" borderId="0" xfId="1011" applyFill="1">
      <alignment vertical="center"/>
    </xf>
    <xf numFmtId="0" fontId="0" fillId="0" borderId="0" xfId="0" applyFill="1" applyAlignment="1"/>
    <xf numFmtId="197" fontId="13" fillId="0" borderId="0" xfId="1012" applyNumberFormat="1" applyFont="1" applyFill="1" applyAlignment="1">
      <alignment horizontal="center" vertical="center" wrapText="1"/>
    </xf>
    <xf numFmtId="183" fontId="14" fillId="0" borderId="1" xfId="1022" applyNumberFormat="1" applyFont="1" applyFill="1" applyBorder="1" applyAlignment="1" applyProtection="1">
      <alignment vertical="center" wrapText="1"/>
    </xf>
    <xf numFmtId="193" fontId="14" fillId="0" borderId="1" xfId="32" applyNumberFormat="1" applyFont="1" applyFill="1" applyBorder="1" applyAlignment="1" applyProtection="1">
      <alignment vertical="center" wrapText="1"/>
      <protection locked="0"/>
    </xf>
    <xf numFmtId="0" fontId="16" fillId="0" borderId="0" xfId="1011" applyFont="1" applyFill="1" applyAlignment="1">
      <alignment horizontal="center" vertical="center"/>
    </xf>
    <xf numFmtId="49" fontId="14" fillId="0" borderId="1" xfId="1022"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distributed" vertical="center" wrapText="1"/>
    </xf>
    <xf numFmtId="197" fontId="13" fillId="0" borderId="1" xfId="1012" applyNumberFormat="1" applyFont="1" applyFill="1" applyBorder="1" applyAlignment="1" applyProtection="1">
      <alignment vertical="center" wrapText="1"/>
      <protection locked="0"/>
    </xf>
    <xf numFmtId="0" fontId="14" fillId="0" borderId="1" xfId="1012" applyNumberFormat="1" applyFont="1" applyFill="1" applyBorder="1" applyAlignment="1">
      <alignment horizontal="left" vertical="center" wrapText="1"/>
    </xf>
    <xf numFmtId="197" fontId="14" fillId="0" borderId="1" xfId="1012" applyNumberFormat="1" applyFont="1" applyFill="1" applyBorder="1" applyAlignment="1" applyProtection="1">
      <alignment vertical="center" wrapText="1"/>
      <protection locked="0"/>
    </xf>
    <xf numFmtId="193" fontId="14" fillId="0" borderId="1" xfId="368" applyNumberFormat="1" applyFont="1" applyFill="1" applyBorder="1" applyAlignment="1" applyProtection="1">
      <alignment vertical="center" wrapText="1"/>
      <protection locked="0"/>
    </xf>
    <xf numFmtId="0" fontId="14" fillId="0" borderId="1" xfId="1012" applyNumberFormat="1" applyFont="1" applyFill="1" applyBorder="1" applyAlignment="1">
      <alignment vertical="center" wrapText="1"/>
    </xf>
    <xf numFmtId="183" fontId="0" fillId="0" borderId="0" xfId="0" applyNumberFormat="1" applyFill="1" applyAlignment="1"/>
    <xf numFmtId="197" fontId="14" fillId="0" borderId="1" xfId="1011" applyNumberFormat="1" applyFont="1" applyFill="1" applyBorder="1" applyAlignment="1" applyProtection="1">
      <alignment vertical="center" wrapText="1"/>
      <protection locked="0"/>
    </xf>
    <xf numFmtId="0" fontId="13" fillId="0" borderId="1" xfId="1012" applyFont="1" applyFill="1" applyBorder="1" applyAlignment="1">
      <alignment horizontal="left" vertical="center" wrapText="1"/>
    </xf>
    <xf numFmtId="0" fontId="13" fillId="0" borderId="1" xfId="1012" applyNumberFormat="1" applyFont="1" applyFill="1" applyBorder="1" applyAlignment="1">
      <alignment horizontal="left" vertical="center" wrapText="1"/>
    </xf>
    <xf numFmtId="193" fontId="13" fillId="0" borderId="1" xfId="368" applyNumberFormat="1" applyFont="1" applyFill="1" applyBorder="1" applyAlignment="1" applyProtection="1">
      <alignment vertical="center" wrapText="1"/>
      <protection locked="0"/>
    </xf>
    <xf numFmtId="0" fontId="13" fillId="0" borderId="1" xfId="1012" applyFont="1" applyFill="1" applyBorder="1" applyAlignment="1">
      <alignment horizontal="distributed" vertical="center" wrapText="1" indent="2"/>
    </xf>
    <xf numFmtId="3" fontId="0" fillId="0" borderId="0" xfId="0" applyNumberFormat="1" applyFill="1" applyAlignment="1"/>
    <xf numFmtId="0" fontId="0" fillId="0" borderId="0" xfId="0" applyFill="1" applyAlignment="1" applyProtection="1"/>
    <xf numFmtId="0" fontId="13" fillId="2" borderId="0" xfId="1012" applyFont="1" applyFill="1" applyAlignment="1" applyProtection="1">
      <alignment horizontal="center" vertical="center" wrapText="1"/>
    </xf>
    <xf numFmtId="0" fontId="14" fillId="2" borderId="0" xfId="1012" applyFont="1" applyFill="1" applyProtection="1">
      <alignment vertical="center"/>
    </xf>
    <xf numFmtId="0" fontId="15" fillId="2" borderId="0" xfId="1011" applyFill="1" applyProtection="1">
      <alignment vertical="center"/>
    </xf>
    <xf numFmtId="197" fontId="15" fillId="2" borderId="0" xfId="1012" applyNumberFormat="1" applyFill="1" applyProtection="1">
      <alignment vertical="center"/>
    </xf>
    <xf numFmtId="0" fontId="0" fillId="0" borderId="0" xfId="0" applyAlignment="1" applyProtection="1"/>
    <xf numFmtId="0" fontId="29" fillId="0" borderId="0" xfId="1012" applyFont="1" applyFill="1" applyProtection="1">
      <alignment vertical="center"/>
    </xf>
    <xf numFmtId="0" fontId="15" fillId="0" borderId="0" xfId="1012" applyFill="1" applyProtection="1">
      <alignment vertical="center"/>
    </xf>
    <xf numFmtId="197" fontId="15" fillId="0" borderId="0" xfId="1012" applyNumberFormat="1" applyFill="1" applyProtection="1">
      <alignment vertical="center"/>
    </xf>
    <xf numFmtId="0" fontId="19" fillId="0" borderId="0" xfId="1012" applyFont="1" applyFill="1" applyProtection="1">
      <alignment vertical="center"/>
    </xf>
    <xf numFmtId="0" fontId="13" fillId="0" borderId="1" xfId="1012" applyFont="1" applyFill="1" applyBorder="1" applyAlignment="1" applyProtection="1">
      <alignment horizontal="center" vertical="center" wrapText="1"/>
    </xf>
    <xf numFmtId="197" fontId="13" fillId="0" borderId="0" xfId="1012" applyNumberFormat="1" applyFont="1" applyFill="1" applyAlignment="1" applyProtection="1">
      <alignment horizontal="center" vertical="center" wrapText="1"/>
    </xf>
    <xf numFmtId="0" fontId="13" fillId="0" borderId="1" xfId="1012" applyNumberFormat="1" applyFont="1" applyFill="1" applyBorder="1" applyAlignment="1" applyProtection="1">
      <alignment vertical="center" wrapText="1"/>
    </xf>
    <xf numFmtId="0" fontId="16" fillId="0" borderId="0" xfId="1011" applyFont="1" applyFill="1" applyAlignment="1" applyProtection="1">
      <alignment horizontal="center" vertical="center"/>
    </xf>
    <xf numFmtId="0" fontId="14" fillId="0" borderId="1" xfId="1012" applyNumberFormat="1" applyFont="1" applyFill="1" applyBorder="1" applyAlignment="1" applyProtection="1">
      <alignment vertical="center" wrapText="1"/>
    </xf>
    <xf numFmtId="197" fontId="14" fillId="0" borderId="1" xfId="1011" applyNumberFormat="1" applyFont="1" applyFill="1" applyBorder="1" applyAlignment="1" applyProtection="1">
      <alignment horizontal="right" vertical="center" wrapText="1"/>
      <protection locked="0"/>
    </xf>
    <xf numFmtId="0" fontId="13" fillId="0" borderId="1" xfId="1012" applyNumberFormat="1" applyFont="1" applyFill="1" applyBorder="1" applyAlignment="1" applyProtection="1">
      <alignment horizontal="distributed" vertical="center"/>
    </xf>
  </cellXfs>
  <cellStyles count="1333">
    <cellStyle name="常规" xfId="0" builtinId="0"/>
    <cellStyle name="货币[0]" xfId="1" builtinId="7"/>
    <cellStyle name="强调文字颜色 2 3 2" xfId="2"/>
    <cellStyle name="输入" xfId="3" builtinId="20"/>
    <cellStyle name="汇总 6" xfId="4"/>
    <cellStyle name="Accent5 9" xfId="5"/>
    <cellStyle name="货币" xfId="6" builtinId="4"/>
    <cellStyle name="部门 4" xfId="7"/>
    <cellStyle name="_ET_STYLE_NoName_00__Book1_1 2 2 2" xfId="8"/>
    <cellStyle name="20% - 强调文字颜色 3" xfId="9" builtinId="38"/>
    <cellStyle name="百分比 2 8 2" xfId="10"/>
    <cellStyle name="好 3 2 2" xfId="11"/>
    <cellStyle name="args.style" xfId="12"/>
    <cellStyle name="Accent1 5" xfId="13"/>
    <cellStyle name="常规 3 2 3 2" xfId="14"/>
    <cellStyle name="Accent2 - 20% 2" xfId="15"/>
    <cellStyle name="_Book1_2 2" xfId="16"/>
    <cellStyle name="常规 3 4 3" xfId="17"/>
    <cellStyle name="Accent2 - 40%" xfId="18"/>
    <cellStyle name="千位分隔[0]" xfId="19" builtinId="6"/>
    <cellStyle name="常规 26 2" xfId="20"/>
    <cellStyle name="40% - 强调文字颜色 3" xfId="21" builtinId="39"/>
    <cellStyle name="差" xfId="22" builtinId="27"/>
    <cellStyle name="千位分隔" xfId="23" builtinId="3"/>
    <cellStyle name="60% - 强调文字颜色 3" xfId="24" builtinId="40"/>
    <cellStyle name="Accent6 4" xfId="25"/>
    <cellStyle name="好_0605石屏县 2 2" xfId="26"/>
    <cellStyle name="Input [yellow] 4" xfId="27"/>
    <cellStyle name="Accent2 - 60%" xfId="28"/>
    <cellStyle name="日期" xfId="29"/>
    <cellStyle name="60% - 强调文字颜色 6 3 2" xfId="30"/>
    <cellStyle name="超链接" xfId="31" builtinId="8"/>
    <cellStyle name="百分比" xfId="32" builtinId="5"/>
    <cellStyle name="差_Book1 2" xfId="33"/>
    <cellStyle name="Accent4 5" xfId="34"/>
    <cellStyle name="60% - 强调文字颜色 4 2 2 2" xfId="35"/>
    <cellStyle name="已访问的超链接" xfId="36" builtinId="9"/>
    <cellStyle name="注释" xfId="37" builtinId="10"/>
    <cellStyle name="60% - 强调文字颜色 2 3" xfId="38"/>
    <cellStyle name="_ET_STYLE_NoName_00__Sheet3" xfId="39"/>
    <cellStyle name="Accent6 3" xfId="40"/>
    <cellStyle name="Accent5 - 60% 2 2"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解释性文本" xfId="51" builtinId="53"/>
    <cellStyle name="标题 1 5 2" xfId="52"/>
    <cellStyle name="Accent1 - 60% 2 2" xfId="53"/>
    <cellStyle name="百分比 4" xfId="54"/>
    <cellStyle name="标题 1" xfId="55" builtinId="16"/>
    <cellStyle name="百分比 5" xfId="56"/>
    <cellStyle name="差 7" xfId="57"/>
    <cellStyle name="0,0_x000d__x000a_NA_x000d__x000a_" xfId="58"/>
    <cellStyle name="60% - 强调文字颜色 2 2 2 2" xfId="59"/>
    <cellStyle name="标题 2" xfId="60" builtinId="17"/>
    <cellStyle name="Accent6 2" xfId="61"/>
    <cellStyle name="60% - 强调文字颜色 1" xfId="62" builtinId="32"/>
    <cellStyle name="Accent4 2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PSChar" xfId="93"/>
    <cellStyle name="好_2008年地州对账表(国库资金）" xfId="94"/>
    <cellStyle name="Accent2 - 40% 3"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标题 1 4 2" xfId="102"/>
    <cellStyle name="Accent6 6" xfId="103"/>
    <cellStyle name="60% - 强调文字颜色 5" xfId="104" builtinId="48"/>
    <cellStyle name="强调文字颜色 6" xfId="105" builtinId="49"/>
    <cellStyle name="_弱电系统设备配置报价清单" xfId="106"/>
    <cellStyle name="40% - 强调文字颜色 6" xfId="107" builtinId="51"/>
    <cellStyle name="标题 1 4 3" xfId="108"/>
    <cellStyle name="Accent6 7" xfId="109"/>
    <cellStyle name="60% - 强调文字颜色 6" xfId="110" builtinId="52"/>
    <cellStyle name="常规 2 12 2" xfId="111"/>
    <cellStyle name="Accent2 - 20% 3" xfId="112"/>
    <cellStyle name="_Book1_2 3" xfId="113"/>
    <cellStyle name="_ET_STYLE_NoName_00__Book1" xfId="114"/>
    <cellStyle name="_ET_STYLE_NoName_00_" xfId="115"/>
    <cellStyle name="_Book1_1" xfId="116"/>
    <cellStyle name="_20100326高清市院遂宁检察院1080P配置清单26日改" xfId="117"/>
    <cellStyle name="Accent2 - 20% 2 2" xfId="118"/>
    <cellStyle name="百分比 2 2 4" xfId="119"/>
    <cellStyle name="_Book1_2 2 2" xfId="120"/>
    <cellStyle name="百分比 2 2 5" xfId="121"/>
    <cellStyle name="百分比 2 10 2" xfId="122"/>
    <cellStyle name="_Book1_2 2 3" xfId="123"/>
    <cellStyle name="百分比 2 2 4 2" xfId="124"/>
    <cellStyle name="_Book1_2 2 2 2" xfId="125"/>
    <cellStyle name="_Book1_3 2" xfId="126"/>
    <cellStyle name="常规 2 7 2" xfId="127"/>
    <cellStyle name="_Book1" xfId="128"/>
    <cellStyle name="常规 3 2 3" xfId="129"/>
    <cellStyle name="Accent2 - 20%" xfId="130"/>
    <cellStyle name="_Book1_2" xfId="131"/>
    <cellStyle name="百分比 2 3 4" xfId="132"/>
    <cellStyle name="_Book1_2 3 2" xfId="133"/>
    <cellStyle name="_Book1_2 4" xfId="134"/>
    <cellStyle name="超级链接 2" xfId="135"/>
    <cellStyle name="Accent1 4 2" xfId="136"/>
    <cellStyle name="_Book1_3" xfId="137"/>
    <cellStyle name="Accent5 - 60% 3" xfId="138"/>
    <cellStyle name="_ET_STYLE_NoName_00__Book1_1" xfId="139"/>
    <cellStyle name="_ET_STYLE_NoName_00__Book1_1 2" xfId="140"/>
    <cellStyle name="_ET_STYLE_NoName_00__Book1_1 2 2" xfId="141"/>
    <cellStyle name="_ET_STYLE_NoName_00__Book1_1 2 3" xfId="142"/>
    <cellStyle name="标题 2 2 2 2" xfId="143"/>
    <cellStyle name="Percent [2]" xfId="144"/>
    <cellStyle name="百分比 2 7 2" xfId="145"/>
    <cellStyle name="_ET_STYLE_NoName_00__Book1_1 3" xfId="146"/>
    <cellStyle name="超级链接" xfId="147"/>
    <cellStyle name="Accent1 4" xfId="148"/>
    <cellStyle name="_ET_STYLE_NoName_00__Book1_1 3 2" xfId="149"/>
    <cellStyle name="_ET_STYLE_NoName_00__Book1_1 4" xfId="150"/>
    <cellStyle name="Accent5 4" xfId="151"/>
    <cellStyle name="_关闭破产企业已移交地方管理中小学校退休教师情况明细表(1)"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60% - 强调文字颜色 3 2 2 2" xfId="161"/>
    <cellStyle name="20% - 强调文字颜色 2 3" xfId="162"/>
    <cellStyle name="常规 3 2 5" xfId="163"/>
    <cellStyle name="20% - 强调文字颜色 3 2" xfId="164"/>
    <cellStyle name="20% - 强调文字颜色 3 2 2" xfId="165"/>
    <cellStyle name="Mon閠aire_!!!GO" xfId="166"/>
    <cellStyle name="常规 3 3 5" xfId="167"/>
    <cellStyle name="20% - 强调文字颜色 4 2" xfId="168"/>
    <cellStyle name="常规 3 3 5 2" xfId="169"/>
    <cellStyle name="20% - 强调文字颜色 4 2 2" xfId="170"/>
    <cellStyle name="Accent6 - 60% 2 2" xfId="171"/>
    <cellStyle name="常规 3 3 6" xfId="172"/>
    <cellStyle name="20% - 强调文字颜色 4 3"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Accent1" xfId="183"/>
    <cellStyle name="常规 9 2" xfId="184"/>
    <cellStyle name="40% - 强调文字颜色 1 3"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Accent6 - 20% 2" xfId="193"/>
    <cellStyle name="40% - 强调文字颜色 4 3" xfId="194"/>
    <cellStyle name="好 2 3" xfId="195"/>
    <cellStyle name="40% - 强调文字颜色 5 2" xfId="196"/>
    <cellStyle name="60% - 强调文字颜色 4 3" xfId="197"/>
    <cellStyle name="40% - 强调文字颜色 5 2 2" xfId="198"/>
    <cellStyle name="好 2 4" xfId="199"/>
    <cellStyle name="40% - 强调文字颜色 5 3" xfId="200"/>
    <cellStyle name="标题 2 2 4" xfId="201"/>
    <cellStyle name="适中 2 2" xfId="202"/>
    <cellStyle name="百分比 2 9" xfId="203"/>
    <cellStyle name="好 3 3" xfId="204"/>
    <cellStyle name="40% - 强调文字颜色 6 2" xfId="205"/>
    <cellStyle name="适中 2 2 2" xfId="206"/>
    <cellStyle name="百分比 2 9 2" xfId="207"/>
    <cellStyle name="Accent2 5" xfId="208"/>
    <cellStyle name="40% - 强调文字颜色 6 2 2" xfId="209"/>
    <cellStyle name="好 3 4" xfId="210"/>
    <cellStyle name="40% - 强调文字颜色 6 3" xfId="211"/>
    <cellStyle name="输出 3 4" xfId="212"/>
    <cellStyle name="Accent6 2 2" xfId="213"/>
    <cellStyle name="60% - 强调文字颜色 1 2" xfId="214"/>
    <cellStyle name="60% - 强调文字颜色 1 2 2" xfId="215"/>
    <cellStyle name="好 7" xfId="216"/>
    <cellStyle name="标题 3 2 4" xfId="217"/>
    <cellStyle name="60% - 强调文字颜色 1 2 2 2" xfId="218"/>
    <cellStyle name="百分比 2 3 4 2" xfId="219"/>
    <cellStyle name="60% - 强调文字颜色 1 2 3" xfId="220"/>
    <cellStyle name="60% - 强调文字颜色 1 3" xfId="221"/>
    <cellStyle name="60% - 强调文字颜色 1 3 2" xfId="222"/>
    <cellStyle name="输出 4 4" xfId="223"/>
    <cellStyle name="常规 5" xfId="224"/>
    <cellStyle name="Accent6 3 2" xfId="225"/>
    <cellStyle name="60% - 强调文字颜色 2 2" xfId="226"/>
    <cellStyle name="Accent6 - 60%" xfId="227"/>
    <cellStyle name="60% - 强调文字颜色 2 2 3" xfId="228"/>
    <cellStyle name="注释 2" xfId="229"/>
    <cellStyle name="60% - 强调文字颜色 2 3 2" xfId="230"/>
    <cellStyle name="Accent6 4 2" xfId="231"/>
    <cellStyle name="60% - 强调文字颜色 3 2" xfId="232"/>
    <cellStyle name="60% - 强调文字颜色 3 2 2" xfId="233"/>
    <cellStyle name="60% - 强调文字颜色 3 2 3" xfId="234"/>
    <cellStyle name="Accent5 - 40% 2" xfId="235"/>
    <cellStyle name="60% - 强调文字颜色 3 3" xfId="236"/>
    <cellStyle name="Accent5 - 40% 2 2" xfId="237"/>
    <cellStyle name="60% - 强调文字颜色 3 3 2" xfId="238"/>
    <cellStyle name="Accent6 5 2" xfId="239"/>
    <cellStyle name="60% - 强调文字颜色 4 2" xfId="240"/>
    <cellStyle name="60% - 强调文字颜色 4 2 2" xfId="241"/>
    <cellStyle name="常规 20" xfId="242"/>
    <cellStyle name="常规 15" xfId="243"/>
    <cellStyle name="60% - 强调文字颜色 4 3 2" xfId="244"/>
    <cellStyle name="标题 1 4 2 2" xfId="245"/>
    <cellStyle name="60% - 强调文字颜色 5 2" xfId="246"/>
    <cellStyle name="60% - 强调文字颜色 5 2 2" xfId="247"/>
    <cellStyle name="百分比 2 10" xfId="248"/>
    <cellStyle name="60% - 强调文字颜色 5 2 3" xfId="249"/>
    <cellStyle name="60% - 强调文字颜色 5 3" xfId="250"/>
    <cellStyle name="RowLevel_0" xfId="251"/>
    <cellStyle name="60% - 强调文字颜色 5 3 2" xfId="252"/>
    <cellStyle name="60% - 强调文字颜色 6 2" xfId="253"/>
    <cellStyle name="强调文字颜色 5 2 3" xfId="254"/>
    <cellStyle name="Header2" xfId="255"/>
    <cellStyle name="60% - 强调文字颜色 6 2 2" xfId="256"/>
    <cellStyle name="Header2 2" xfId="257"/>
    <cellStyle name="60% - 强调文字颜色 6 2 2 2" xfId="258"/>
    <cellStyle name="60% - 强调文字颜色 6 2 3" xfId="259"/>
    <cellStyle name="60% - 强调文字颜色 6 3" xfId="260"/>
    <cellStyle name="6mal" xfId="261"/>
    <cellStyle name="Accent4 9" xfId="262"/>
    <cellStyle name="强调文字颜色 2 2 2" xfId="263"/>
    <cellStyle name="Accent1 - 20%" xfId="264"/>
    <cellStyle name="Accent5 - 20%" xfId="265"/>
    <cellStyle name="Accent1 - 20% 2 2" xfId="266"/>
    <cellStyle name="Accent1 - 20% 3" xfId="267"/>
    <cellStyle name="标题 6 2 2" xfId="268"/>
    <cellStyle name="Accent6 9" xfId="269"/>
    <cellStyle name="Accent1 - 40%" xfId="270"/>
    <cellStyle name="Accent1 - 40% 2" xfId="271"/>
    <cellStyle name="Accent1 - 40% 2 2" xfId="272"/>
    <cellStyle name="PSHeading 3 2" xfId="273"/>
    <cellStyle name="Accent1 - 40% 3" xfId="274"/>
    <cellStyle name="Accent1 - 60%" xfId="275"/>
    <cellStyle name="标题 1 5" xfId="276"/>
    <cellStyle name="Accent1 - 60% 2" xfId="277"/>
    <cellStyle name="标题 1 6" xfId="278"/>
    <cellStyle name="Accent1 - 60% 3" xfId="279"/>
    <cellStyle name="Accent1 2" xfId="280"/>
    <cellStyle name="Date 3" xfId="281"/>
    <cellStyle name="Accent1 2 2" xfId="282"/>
    <cellStyle name="Currency [0]_!!!GO" xfId="283"/>
    <cellStyle name="Accent1 3" xfId="284"/>
    <cellStyle name="Accent1 3 2" xfId="285"/>
    <cellStyle name="Accent1 5 2" xfId="286"/>
    <cellStyle name="sstot" xfId="287"/>
    <cellStyle name="常规 2 2 3 2" xfId="288"/>
    <cellStyle name="Accent1 6" xfId="289"/>
    <cellStyle name="常规 2 2 3 3" xfId="290"/>
    <cellStyle name="Accent1 7" xfId="291"/>
    <cellStyle name="常规 2 2 3 4" xfId="292"/>
    <cellStyle name="差_1110洱源 2" xfId="293"/>
    <cellStyle name="Accent1 8" xfId="294"/>
    <cellStyle name="差_1110洱源 3" xfId="295"/>
    <cellStyle name="Accent1 9" xfId="296"/>
    <cellStyle name="强调文字颜色 5 2 2 2" xfId="297"/>
    <cellStyle name="Header1 2" xfId="298"/>
    <cellStyle name="Accent2" xfId="299"/>
    <cellStyle name="输入 2 4" xfId="300"/>
    <cellStyle name="Accent2 - 40% 2 2" xfId="301"/>
    <cellStyle name="Accent2 - 60% 2" xfId="302"/>
    <cellStyle name="Accent5 - 40% 3" xfId="303"/>
    <cellStyle name="Accent2 - 60% 2 2" xfId="304"/>
    <cellStyle name="Accent2 - 60% 3" xfId="305"/>
    <cellStyle name="Accent2 2" xfId="306"/>
    <cellStyle name="t" xfId="307"/>
    <cellStyle name="Accent2 2 2" xfId="308"/>
    <cellStyle name="Accent2 3" xfId="309"/>
    <cellStyle name="Accent2 3 2" xfId="310"/>
    <cellStyle name="Accent2 4" xfId="311"/>
    <cellStyle name="Accent2 4 2" xfId="312"/>
    <cellStyle name="百分比 2 9 2 2" xfId="313"/>
    <cellStyle name="Accent2 5 2" xfId="314"/>
    <cellStyle name="常规 2 2 11" xfId="315"/>
    <cellStyle name="百分比 2 9 3" xfId="316"/>
    <cellStyle name="Date" xfId="317"/>
    <cellStyle name="常规 2 2 4 2" xfId="318"/>
    <cellStyle name="Accent2 6" xfId="319"/>
    <cellStyle name="Accent2 7" xfId="320"/>
    <cellStyle name="Accent2 8" xfId="321"/>
    <cellStyle name="Accent2 9" xfId="322"/>
    <cellStyle name="Accent3" xfId="323"/>
    <cellStyle name="Milliers_!!!GO" xfId="324"/>
    <cellStyle name="Accent5 2" xfId="325"/>
    <cellStyle name="Accent3 - 20%" xfId="326"/>
    <cellStyle name="标题 1 3" xfId="327"/>
    <cellStyle name="常规 2 2 7" xfId="328"/>
    <cellStyle name="百分比 4 3" xfId="329"/>
    <cellStyle name="Accent5 2 2" xfId="330"/>
    <cellStyle name="Accent3 - 20% 2" xfId="331"/>
    <cellStyle name="标题 1 3 2" xfId="332"/>
    <cellStyle name="汇总 3" xfId="333"/>
    <cellStyle name="Accent5 6" xfId="334"/>
    <cellStyle name="Accent3 - 20% 2 2" xfId="335"/>
    <cellStyle name="标题 1 4" xfId="336"/>
    <cellStyle name="Accent3 - 20% 3" xfId="337"/>
    <cellStyle name="Mon閠aire [0]_!!!GO" xfId="338"/>
    <cellStyle name="Accent4 3 2" xfId="339"/>
    <cellStyle name="Accent3 - 40%" xfId="340"/>
    <cellStyle name="Accent3 - 40% 2" xfId="341"/>
    <cellStyle name="Accent3 - 40% 2 2" xfId="342"/>
    <cellStyle name="Accent4 - 60%" xfId="343"/>
    <cellStyle name="捠壿 [0.00]_Region Orders (2)" xfId="344"/>
    <cellStyle name="常规 15 2 2" xfId="345"/>
    <cellStyle name="百分比 2 6 2" xfId="346"/>
    <cellStyle name="Accent3 - 40% 3" xfId="347"/>
    <cellStyle name="Accent4 5 2" xfId="348"/>
    <cellStyle name="Accent3 - 60%" xfId="349"/>
    <cellStyle name="好_M01-1 3" xfId="350"/>
    <cellStyle name="Accent3 - 60% 2" xfId="351"/>
    <cellStyle name="编号" xfId="352"/>
    <cellStyle name="Accent3 - 60% 2 2" xfId="353"/>
    <cellStyle name="Accent3 - 60% 3" xfId="354"/>
    <cellStyle name="Accent3 2" xfId="355"/>
    <cellStyle name="comma zerodec" xfId="356"/>
    <cellStyle name="Accent3 2 2" xfId="357"/>
    <cellStyle name="Accent3 3" xfId="358"/>
    <cellStyle name="Accent3 3 2" xfId="359"/>
    <cellStyle name="Accent3 4" xfId="360"/>
    <cellStyle name="Accent3 5" xfId="361"/>
    <cellStyle name="Accent3 5 2" xfId="362"/>
    <cellStyle name="Moneda_96 Risk" xfId="363"/>
    <cellStyle name="常规 2 2 5 2" xfId="364"/>
    <cellStyle name="Accent3 6" xfId="365"/>
    <cellStyle name="Accent3 7" xfId="366"/>
    <cellStyle name="Accent3 8" xfId="367"/>
    <cellStyle name="百分比 2" xfId="368"/>
    <cellStyle name="Accent3 9" xfId="369"/>
    <cellStyle name="Accent4" xfId="370"/>
    <cellStyle name="百分比 2 2 2" xfId="371"/>
    <cellStyle name="Accent4 - 20%" xfId="372"/>
    <cellStyle name="百分比 2 2 2 2" xfId="373"/>
    <cellStyle name="Accent4 - 20% 2" xfId="374"/>
    <cellStyle name="百分比 2 2 2 2 2" xfId="375"/>
    <cellStyle name="Accent4 - 20% 2 2" xfId="376"/>
    <cellStyle name="强调 2 2" xfId="377"/>
    <cellStyle name="百分比 2 2 2 3" xfId="378"/>
    <cellStyle name="Accent4 - 20% 3" xfId="379"/>
    <cellStyle name="百分比 2 4 2" xfId="380"/>
    <cellStyle name="Accent4 - 40%" xfId="381"/>
    <cellStyle name="百分比 2 4 2 2" xfId="382"/>
    <cellStyle name="Accent6 - 40%" xfId="383"/>
    <cellStyle name="Accent4 - 40% 2" xfId="384"/>
    <cellStyle name="商品名称 4" xfId="385"/>
    <cellStyle name="Accent6 - 40% 2" xfId="386"/>
    <cellStyle name="Accent4 - 40% 2 2" xfId="387"/>
    <cellStyle name="Accent4 - 40% 3" xfId="388"/>
    <cellStyle name="Accent4 - 60% 2" xfId="389"/>
    <cellStyle name="Accent4 - 60% 2 2" xfId="390"/>
    <cellStyle name="Accent4 - 60% 3" xfId="391"/>
    <cellStyle name="PSSpacer" xfId="392"/>
    <cellStyle name="Accent6" xfId="393"/>
    <cellStyle name="Accent4 2" xfId="394"/>
    <cellStyle name="New Times Roman" xfId="395"/>
    <cellStyle name="Accent4 3" xfId="396"/>
    <cellStyle name="Accent4 4" xfId="397"/>
    <cellStyle name="Accent4 4 2" xfId="398"/>
    <cellStyle name="PSHeading 5" xfId="399"/>
    <cellStyle name="标题 1 2 2" xfId="400"/>
    <cellStyle name="常规 2 2 6 2" xfId="401"/>
    <cellStyle name="Accent4 6" xfId="402"/>
    <cellStyle name="百分比 4 2 2" xfId="403"/>
    <cellStyle name="标题 1 2 3" xfId="404"/>
    <cellStyle name="Accent4 7" xfId="405"/>
    <cellStyle name="标题 1 2 4" xfId="406"/>
    <cellStyle name="Accent4 8" xfId="407"/>
    <cellStyle name="Accent5" xfId="408"/>
    <cellStyle name="Accent5 - 20% 2" xfId="409"/>
    <cellStyle name="Accent5 - 20% 2 2" xfId="410"/>
    <cellStyle name="Input [yellow] 2 2 2" xfId="411"/>
    <cellStyle name="Accent5 - 20% 3" xfId="412"/>
    <cellStyle name="Accent5 - 40%" xfId="413"/>
    <cellStyle name="标题 2 3 3" xfId="414"/>
    <cellStyle name="Accent5 - 60%" xfId="415"/>
    <cellStyle name="Accent5 - 60% 2" xfId="416"/>
    <cellStyle name="Category" xfId="417"/>
    <cellStyle name="Accent5 3" xfId="418"/>
    <cellStyle name="标题 2 3" xfId="419"/>
    <cellStyle name="Category 2" xfId="420"/>
    <cellStyle name="Accent5 3 2" xfId="421"/>
    <cellStyle name="标题 3 3" xfId="422"/>
    <cellStyle name="Comma [0]_!!!GO" xfId="423"/>
    <cellStyle name="Accent5 4 2" xfId="424"/>
    <cellStyle name="汇总 2" xfId="425"/>
    <cellStyle name="Accent5 5" xfId="426"/>
    <cellStyle name="汇总 2 2" xfId="427"/>
    <cellStyle name="Accent5 5 2" xfId="428"/>
    <cellStyle name="标题 1 3 3" xfId="429"/>
    <cellStyle name="汇总 4" xfId="430"/>
    <cellStyle name="Accent5 7" xfId="431"/>
    <cellStyle name="标题 1 3 4" xfId="432"/>
    <cellStyle name="百分比 2 3 2 2 2" xfId="433"/>
    <cellStyle name="汇总 5" xfId="434"/>
    <cellStyle name="Accent5 8" xfId="435"/>
    <cellStyle name="Accent6 - 20%" xfId="436"/>
    <cellStyle name="Accent6 - 40% 2 2" xfId="437"/>
    <cellStyle name="ColLevel_0" xfId="438"/>
    <cellStyle name="Accent6 - 40% 3" xfId="439"/>
    <cellStyle name="Accent6 - 60% 2" xfId="440"/>
    <cellStyle name="Accent6 - 60% 3" xfId="441"/>
    <cellStyle name="标题 1 4 4" xfId="442"/>
    <cellStyle name="Accent6 8" xfId="443"/>
    <cellStyle name="百分比 2 4 3" xfId="444"/>
    <cellStyle name="Comma_!!!GO" xfId="445"/>
    <cellStyle name="分级显示列_1_Book1" xfId="446"/>
    <cellStyle name="标题 3 3 2" xfId="447"/>
    <cellStyle name="Currency_!!!GO" xfId="448"/>
    <cellStyle name="标题 2 3 4" xfId="449"/>
    <cellStyle name="Currency1" xfId="450"/>
    <cellStyle name="Date 2" xfId="451"/>
    <cellStyle name="Date 2 2" xfId="452"/>
    <cellStyle name="Dollar (zero dec)" xfId="453"/>
    <cellStyle name="标题 2 2" xfId="454"/>
    <cellStyle name="常规 2 3 6" xfId="455"/>
    <cellStyle name="百分比 5 2" xfId="456"/>
    <cellStyle name="Grey"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数量 3" xfId="478"/>
    <cellStyle name="标题 1 2 2 2" xfId="479"/>
    <cellStyle name="Month" xfId="480"/>
    <cellStyle name="Month 2" xfId="481"/>
    <cellStyle name="百分比 10" xfId="482"/>
    <cellStyle name="PSHeading 2" xfId="483"/>
    <cellStyle name="no dec" xfId="484"/>
    <cellStyle name="PSHeading 2 2" xfId="485"/>
    <cellStyle name="no dec 2" xfId="486"/>
    <cellStyle name="PSHeading 2 2 2" xfId="487"/>
    <cellStyle name="no dec 2 2" xfId="488"/>
    <cellStyle name="百分比 3 3 2" xfId="489"/>
    <cellStyle name="PSHeading 2 3" xfId="490"/>
    <cellStyle name="no dec 3" xfId="491"/>
    <cellStyle name="Normal - Style1" xfId="492"/>
    <cellStyle name="百分比 2 5 2" xfId="493"/>
    <cellStyle name="Normal_!!!GO" xfId="494"/>
    <cellStyle name="PSInt" xfId="495"/>
    <cellStyle name="per.style" xfId="496"/>
    <cellStyle name="常规 2 3 4" xfId="497"/>
    <cellStyle name="t_HVAC Equipment (3)" xfId="498"/>
    <cellStyle name="Percent [2] 2" xfId="499"/>
    <cellStyle name="Percent_!!!GO" xfId="500"/>
    <cellStyle name="百分比 8" xfId="501"/>
    <cellStyle name="Pourcentage_pldt" xfId="502"/>
    <cellStyle name="PSChar 2" xfId="503"/>
    <cellStyle name="编号 2 2" xfId="504"/>
    <cellStyle name="PSHeading 3 3" xfId="505"/>
    <cellStyle name="PSDate" xfId="506"/>
    <cellStyle name="编号 2 2 2" xfId="507"/>
    <cellStyle name="PSDate 2" xfId="508"/>
    <cellStyle name="PSDec" xfId="509"/>
    <cellStyle name="编号 4" xfId="510"/>
    <cellStyle name="常规 10" xfId="511"/>
    <cellStyle name="PSDec 2"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常规 2 3 4 2" xfId="522"/>
    <cellStyle name="t_HVAC Equipment (3) 2" xfId="523"/>
    <cellStyle name="百分比 2 11" xfId="524"/>
    <cellStyle name="千位分隔 2 2" xfId="525"/>
    <cellStyle name="百分比 2 3 5"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常规_Sheet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常规 15 2" xfId="545"/>
    <cellStyle name="百分比 2 6" xfId="546"/>
    <cellStyle name="标题 2 2 2" xfId="547"/>
    <cellStyle name="常规 15 3" xfId="548"/>
    <cellStyle name="百分比 2 7"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常规 2 2 6" xfId="559"/>
    <cellStyle name="百分比 4 2"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好 5 2" xfId="577"/>
    <cellStyle name="标题 3 2 2 2" xfId="578"/>
    <cellStyle name="标题 2 4 3" xfId="579"/>
    <cellStyle name="标题 2 4 4" xfId="580"/>
    <cellStyle name="标题 2 5" xfId="581"/>
    <cellStyle name="标题 2 7" xfId="582"/>
    <cellStyle name="标题 2 5 2" xfId="583"/>
    <cellStyle name="标题 2 5 3" xfId="584"/>
    <cellStyle name="标题 2 6" xfId="585"/>
    <cellStyle name="好 5" xfId="586"/>
    <cellStyle name="标题 3 2 2" xfId="587"/>
    <cellStyle name="好 6" xfId="588"/>
    <cellStyle name="标题 3 2 3"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数量 2 2 2" xfId="602"/>
    <cellStyle name="标题 3 7" xfId="603"/>
    <cellStyle name="千位分隔 3" xfId="604"/>
    <cellStyle name="标题 4 2" xfId="605"/>
    <cellStyle name="千位分隔 3 2" xfId="606"/>
    <cellStyle name="标题 4 2 2" xfId="607"/>
    <cellStyle name="千位分隔 3 2 2" xfId="608"/>
    <cellStyle name="标题 4 2 2 2" xfId="609"/>
    <cellStyle name="千位分隔 3 3" xfId="610"/>
    <cellStyle name="标题 4 2 3" xfId="611"/>
    <cellStyle name="标题 4 2 4" xfId="612"/>
    <cellStyle name="千位分隔 4" xfId="613"/>
    <cellStyle name="标题 4 3" xfId="614"/>
    <cellStyle name="千位分隔 4 2" xfId="615"/>
    <cellStyle name="标题 4 3 2" xfId="616"/>
    <cellStyle name="标题 4 3 2 2" xfId="617"/>
    <cellStyle name="标题 4 3 3" xfId="618"/>
    <cellStyle name="标题 4 3 4" xfId="619"/>
    <cellStyle name="千位分隔 5" xfId="620"/>
    <cellStyle name="标题 4 4" xfId="621"/>
    <cellStyle name="千位分隔 5 2" xfId="622"/>
    <cellStyle name="标题 4 4 2" xfId="623"/>
    <cellStyle name="标题 4 4 2 2" xfId="624"/>
    <cellStyle name="标题 4 4 3" xfId="625"/>
    <cellStyle name="标题 4 4 4" xfId="626"/>
    <cellStyle name="千位分隔 6" xfId="627"/>
    <cellStyle name="标题 4 5" xfId="628"/>
    <cellStyle name="千位分隔 6 2" xfId="629"/>
    <cellStyle name="标题 4 5 2" xfId="630"/>
    <cellStyle name="标题 4 5 3" xfId="631"/>
    <cellStyle name="千位分隔 7" xfId="632"/>
    <cellStyle name="标题 4 6" xfId="633"/>
    <cellStyle name="千位分隔 8" xfId="634"/>
    <cellStyle name="标题 4 7"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常规 2 7" xfId="651"/>
    <cellStyle name="标题 8 2" xfId="652"/>
    <cellStyle name="输入 2" xfId="653"/>
    <cellStyle name="常规 2 8" xfId="654"/>
    <cellStyle name="标题 8 3" xfId="655"/>
    <cellStyle name="标题 9" xfId="656"/>
    <cellStyle name="标题1" xfId="657"/>
    <cellStyle name="标题1 2" xfId="658"/>
    <cellStyle name="标题1 2 2" xfId="659"/>
    <cellStyle name="标题1 2 2 2" xfId="660"/>
    <cellStyle name="差 5 2" xfId="661"/>
    <cellStyle name="标题1 2 3"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解释性文本 5" xfId="675"/>
    <cellStyle name="差 2" xfId="676"/>
    <cellStyle name="解释性文本 5 2" xfId="677"/>
    <cellStyle name="差 2 2" xfId="678"/>
    <cellStyle name="差 2 2 2" xfId="679"/>
    <cellStyle name="解释性文本 5 3" xfId="680"/>
    <cellStyle name="差 2 3" xfId="681"/>
    <cellStyle name="差 2 4" xfId="682"/>
    <cellStyle name="解释性文本 6" xfId="683"/>
    <cellStyle name="差 3" xfId="684"/>
    <cellStyle name="差 3 2" xfId="685"/>
    <cellStyle name="差 3 2 2" xfId="686"/>
    <cellStyle name="差 3 3" xfId="687"/>
    <cellStyle name="差 3 4" xfId="688"/>
    <cellStyle name="解释性文本 7" xfId="689"/>
    <cellStyle name="差 4" xfId="690"/>
    <cellStyle name="差 4 2" xfId="691"/>
    <cellStyle name="差 4 2 2" xfId="692"/>
    <cellStyle name="差 4 3" xfId="693"/>
    <cellStyle name="差 4 4" xfId="694"/>
    <cellStyle name="差 5" xfId="695"/>
    <cellStyle name="差 5 3" xfId="696"/>
    <cellStyle name="差_0502通海县 2 2" xfId="697"/>
    <cellStyle name="差 6"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常规 28" xfId="721"/>
    <cellStyle name="差_2008年地州对账表(国库资金）" xfId="722"/>
    <cellStyle name="差_2008年地州对账表(国库资金） 2" xfId="723"/>
    <cellStyle name="适中 3" xfId="724"/>
    <cellStyle name="差_2008年地州对账表(国库资金） 2 2" xfId="725"/>
    <cellStyle name="差_2008年地州对账表(国库资金） 3" xfId="726"/>
    <cellStyle name="差_Book1" xfId="727"/>
    <cellStyle name="差_M01-1" xfId="728"/>
    <cellStyle name="昗弨_Pacific Region P&amp;L" xfId="729"/>
    <cellStyle name="差_M01-1 2" xfId="730"/>
    <cellStyle name="差_M01-1 2 2" xfId="731"/>
    <cellStyle name="差_M01-1 3" xfId="732"/>
    <cellStyle name="常规 10 2" xfId="733"/>
    <cellStyle name="常规 10 2 2" xfId="734"/>
    <cellStyle name="常规 10 2 2 2" xfId="735"/>
    <cellStyle name="汇总 6 2" xfId="736"/>
    <cellStyle name="常规 10 2 3"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链接单元格 3 2 2" xfId="747"/>
    <cellStyle name="常规 11 4" xfId="748"/>
    <cellStyle name="好 4 2" xfId="749"/>
    <cellStyle name="常规 12" xfId="750"/>
    <cellStyle name="好 4 2 2" xfId="751"/>
    <cellStyle name="常规 12 2" xfId="752"/>
    <cellStyle name="好 4 3" xfId="753"/>
    <cellStyle name="常规 13" xfId="754"/>
    <cellStyle name="常规 13 2" xfId="755"/>
    <cellStyle name="好 4 4" xfId="756"/>
    <cellStyle name="常规 14" xfId="757"/>
    <cellStyle name="常规 14 2" xfId="758"/>
    <cellStyle name="检查单元格 2 2 2" xfId="759"/>
    <cellStyle name="常规 21" xfId="760"/>
    <cellStyle name="常规 16" xfId="761"/>
    <cellStyle name="常规 16 2" xfId="762"/>
    <cellStyle name="注释 4 2" xfId="763"/>
    <cellStyle name="常规 22" xfId="764"/>
    <cellStyle name="常规 17" xfId="765"/>
    <cellStyle name="注释 4 2 2" xfId="766"/>
    <cellStyle name="常规 17 2" xfId="767"/>
    <cellStyle name="常规 17 2 2" xfId="768"/>
    <cellStyle name="常规 17 3" xfId="769"/>
    <cellStyle name="注释 4 3" xfId="770"/>
    <cellStyle name="常规 23" xfId="771"/>
    <cellStyle name="常规 18" xfId="772"/>
    <cellStyle name="常规 5 42" xfId="773"/>
    <cellStyle name="常规 18 2" xfId="774"/>
    <cellStyle name="常规 5 42 2" xfId="775"/>
    <cellStyle name="常规 18 2 2" xfId="776"/>
    <cellStyle name="常规 18 3" xfId="777"/>
    <cellStyle name="注释 4 4" xfId="778"/>
    <cellStyle name="常规 24" xfId="779"/>
    <cellStyle name="常规 19" xfId="780"/>
    <cellStyle name="常规 19 10" xfId="781"/>
    <cellStyle name="常规 19 2" xfId="782"/>
    <cellStyle name="常规 19 2 2" xfId="783"/>
    <cellStyle name="常规 19 3" xfId="784"/>
    <cellStyle name="常规 2" xfId="785"/>
    <cellStyle name="强调文字颜色 3 3" xfId="786"/>
    <cellStyle name="常规 2 10" xfId="787"/>
    <cellStyle name="强调文字颜色 3 3 2" xfId="788"/>
    <cellStyle name="常规 2 10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强调文字颜色 1 2" xfId="807"/>
    <cellStyle name="常规 2 2 2 4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输出 2 2 2" xfId="837"/>
    <cellStyle name="常规 2 4 2 3"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检查单元格 6" xfId="848"/>
    <cellStyle name="常规 2 5 2 2" xfId="849"/>
    <cellStyle name="常规 2 5 2 2 2" xfId="850"/>
    <cellStyle name="输出 3 2 2" xfId="851"/>
    <cellStyle name="检查单元格 7" xfId="852"/>
    <cellStyle name="常规 2 5 2 3"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输入 2 2" xfId="869"/>
    <cellStyle name="常规 2 8 2" xfId="870"/>
    <cellStyle name="输入 3" xfId="871"/>
    <cellStyle name="常规 2 9" xfId="872"/>
    <cellStyle name="输入 3 2" xfId="873"/>
    <cellStyle name="常规 2 9 2" xfId="874"/>
    <cellStyle name="输入 3 2 2" xfId="875"/>
    <cellStyle name="常规 2 9 2 2" xfId="876"/>
    <cellStyle name="输入 3 3" xfId="877"/>
    <cellStyle name="常规 2 9 3" xfId="878"/>
    <cellStyle name="常规 2 9 3 2" xfId="879"/>
    <cellStyle name="输入 3 4" xfId="880"/>
    <cellStyle name="好_2008年地州对账表(国库资金） 2" xfId="881"/>
    <cellStyle name="常规 2 9 4" xfId="882"/>
    <cellStyle name="常规 30" xfId="883"/>
    <cellStyle name="常规 25" xfId="884"/>
    <cellStyle name="常规 25 2" xfId="885"/>
    <cellStyle name="常规 26" xfId="886"/>
    <cellStyle name="常规 27" xfId="887"/>
    <cellStyle name="常规 29" xfId="888"/>
    <cellStyle name="输出 4 2" xfId="889"/>
    <cellStyle name="常规 3" xfId="890"/>
    <cellStyle name="输出 4 2 2" xfId="891"/>
    <cellStyle name="常规 3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输出 4 3" xfId="916"/>
    <cellStyle name="常规 4" xfId="917"/>
    <cellStyle name="常规 4 2" xfId="918"/>
    <cellStyle name="常规 4 4" xfId="919"/>
    <cellStyle name="常规 4 2 2" xfId="920"/>
    <cellStyle name="常规 6 4" xfId="921"/>
    <cellStyle name="常规 4 2 2 2" xfId="922"/>
    <cellStyle name="常规 6 4 2" xfId="923"/>
    <cellStyle name="常规 4 2 2 2 2" xfId="924"/>
    <cellStyle name="常规 4 5" xfId="925"/>
    <cellStyle name="常规 4 2 3" xfId="926"/>
    <cellStyle name="常规 7 4" xfId="927"/>
    <cellStyle name="常规 4 2 3 2" xfId="928"/>
    <cellStyle name="常规 4 6" xfId="929"/>
    <cellStyle name="常规 4 2 4" xfId="930"/>
    <cellStyle name="常规 8 4" xfId="931"/>
    <cellStyle name="常规 444" xfId="932"/>
    <cellStyle name="常规 439" xfId="933"/>
    <cellStyle name="常规 4 6 2" xfId="934"/>
    <cellStyle name="常规 4 2 4 2" xfId="935"/>
    <cellStyle name="常规 4 7" xfId="936"/>
    <cellStyle name="常规 4 2 5" xfId="937"/>
    <cellStyle name="常规 4 3" xfId="938"/>
    <cellStyle name="常规 5 4" xfId="939"/>
    <cellStyle name="常规 4 3 2" xfId="940"/>
    <cellStyle name="常规 5 4 2" xfId="941"/>
    <cellStyle name="常规 4 3 2 2" xfId="942"/>
    <cellStyle name="常规 4 3 2 2 2" xfId="943"/>
    <cellStyle name="常规 4 3 2 3" xfId="944"/>
    <cellStyle name="常规 5 5" xfId="945"/>
    <cellStyle name="常规 4 3 3" xfId="946"/>
    <cellStyle name="常规 4 3 3 2" xfId="947"/>
    <cellStyle name="常规 4 3 4" xfId="948"/>
    <cellStyle name="常规 4 3 4 2" xfId="949"/>
    <cellStyle name="常规 4 3 5" xfId="950"/>
    <cellStyle name="链接单元格 3" xfId="951"/>
    <cellStyle name="常规 433" xfId="952"/>
    <cellStyle name="常规 428" xfId="953"/>
    <cellStyle name="链接单元格 4" xfId="954"/>
    <cellStyle name="常规 434" xfId="955"/>
    <cellStyle name="常规 429" xfId="956"/>
    <cellStyle name="常规 430" xfId="957"/>
    <cellStyle name="常规 431" xfId="958"/>
    <cellStyle name="链接单元格 2" xfId="959"/>
    <cellStyle name="常规 432" xfId="960"/>
    <cellStyle name="链接单元格 5" xfId="961"/>
    <cellStyle name="常规 440" xfId="962"/>
    <cellStyle name="常规 435" xfId="963"/>
    <cellStyle name="链接单元格 6" xfId="964"/>
    <cellStyle name="常规 441" xfId="965"/>
    <cellStyle name="常规 436" xfId="966"/>
    <cellStyle name="链接单元格 7" xfId="967"/>
    <cellStyle name="常规 8 2" xfId="968"/>
    <cellStyle name="常规 442" xfId="969"/>
    <cellStyle name="常规 8 3" xfId="970"/>
    <cellStyle name="常规 44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注释 7" xfId="999"/>
    <cellStyle name="常规 9 2 2" xfId="1000"/>
    <cellStyle name="常规 9 2 2 2" xfId="1001"/>
    <cellStyle name="注释 8" xfId="1002"/>
    <cellStyle name="常规 9 2 3"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计算 2 3" xfId="1013"/>
    <cellStyle name="常规_2007年云南省向人大报送政府收支预算表格式编制过程表 2 2" xfId="1014"/>
    <cellStyle name="数量 4" xfId="1015"/>
    <cellStyle name="常规_2007年云南省向人大报送政府收支预算表格式编制过程表 2 2 2" xfId="1016"/>
    <cellStyle name="计算 2 4" xfId="1017"/>
    <cellStyle name="常规_2007年云南省向人大报送政府收支预算表格式编制过程表 2 3" xfId="1018"/>
    <cellStyle name="常规_2007年云南省向人大报送政府收支预算表格式编制过程表 2 4 2" xfId="1019"/>
    <cellStyle name="计算 3 3" xfId="1020"/>
    <cellStyle name="常规_2007年云南省向人大报送政府收支预算表格式编制过程表 3 2" xfId="1021"/>
    <cellStyle name="常规_exceltmp1" xfId="1022"/>
    <cellStyle name="计算 4" xfId="1023"/>
    <cellStyle name="常规_exceltmp1 2" xfId="1024"/>
    <cellStyle name="千位[0]_ 方正PC" xfId="1025"/>
    <cellStyle name="常规_表样--2016年1至7月云南省及省本级地方财政收支执行情况（国资预算）全省数据与国库一致send预算局826" xfId="1026"/>
    <cellStyle name="超级链接 2 2" xfId="1027"/>
    <cellStyle name="超级链接 3" xfId="1028"/>
    <cellStyle name="超链接 2" xfId="1029"/>
    <cellStyle name="超链接 2 2" xfId="1030"/>
    <cellStyle name="超链接 2 2 2" xfId="1031"/>
    <cellStyle name="超链接 3" xfId="1032"/>
    <cellStyle name="超链接 3 2" xfId="1033"/>
    <cellStyle name="超链接 4" xfId="1034"/>
    <cellStyle name="超链接 4 2" xfId="1035"/>
    <cellStyle name="分级显示行_1_Book1" xfId="1036"/>
    <cellStyle name="好 2" xfId="1037"/>
    <cellStyle name="好 2 2" xfId="1038"/>
    <cellStyle name="好 2 2 2" xfId="1039"/>
    <cellStyle name="好 3" xfId="1040"/>
    <cellStyle name="好 3 2" xfId="1041"/>
    <cellStyle name="好 4" xfId="1042"/>
    <cellStyle name="好 5 3" xfId="1043"/>
    <cellStyle name="好 8" xfId="1044"/>
    <cellStyle name="好_0502通海县" xfId="1045"/>
    <cellStyle name="好_0502通海县 2" xfId="1046"/>
    <cellStyle name="好_0502通海县 2 2" xfId="1047"/>
    <cellStyle name="好_0502通海县 3" xfId="1048"/>
    <cellStyle name="好_0605石屏" xfId="1049"/>
    <cellStyle name="好_0605石屏 2" xfId="1050"/>
    <cellStyle name="好_0605石屏 2 2" xfId="1051"/>
    <cellStyle name="好_0605石屏 3" xfId="1052"/>
    <cellStyle name="好_0605石屏县" xfId="1053"/>
    <cellStyle name="好_0605石屏县 2" xfId="1054"/>
    <cellStyle name="好_0605石屏县 3" xfId="1055"/>
    <cellStyle name="好_1110洱源" xfId="1056"/>
    <cellStyle name="解释性文本 4 3" xfId="1057"/>
    <cellStyle name="好_1110洱源 2" xfId="1058"/>
    <cellStyle name="好_1110洱源 2 2" xfId="1059"/>
    <cellStyle name="解释性文本 4 4" xfId="1060"/>
    <cellStyle name="好_1110洱源 3" xfId="1061"/>
    <cellStyle name="好_11大理" xfId="1062"/>
    <cellStyle name="好_11大理 2" xfId="1063"/>
    <cellStyle name="好_11大理 2 2" xfId="1064"/>
    <cellStyle name="好_11大理 3" xfId="1065"/>
    <cellStyle name="好_2007年地州资金往来对账表" xfId="1066"/>
    <cellStyle name="好_2007年地州资金往来对账表 2" xfId="1067"/>
    <cellStyle name="好_2007年地州资金往来对账表 2 2" xfId="1068"/>
    <cellStyle name="好_2007年地州资金往来对账表 3" xfId="1069"/>
    <cellStyle name="商品名称 2 3" xfId="1070"/>
    <cellStyle name="好_2008年地州对账表(国库资金） 2 2" xfId="1071"/>
    <cellStyle name="好_2008年地州对账表(国库资金） 3" xfId="1072"/>
    <cellStyle name="好_Book1" xfId="1073"/>
    <cellStyle name="好_Book1 2" xfId="1074"/>
    <cellStyle name="好_M01-1" xfId="1075"/>
    <cellStyle name="好_M01-1 2" xfId="1076"/>
    <cellStyle name="好_M01-1 2 2" xfId="1077"/>
    <cellStyle name="后继超级链接" xfId="1078"/>
    <cellStyle name="后继超级链接 2" xfId="1079"/>
    <cellStyle name="后继超级链接 2 2" xfId="1080"/>
    <cellStyle name="后继超级链接 3" xfId="1081"/>
    <cellStyle name="汇总 2 2 2" xfId="1082"/>
    <cellStyle name="汇总 8" xfId="1083"/>
    <cellStyle name="汇总 2 2 2 2" xfId="1084"/>
    <cellStyle name="警告文本 2 2 2" xfId="1085"/>
    <cellStyle name="汇总 2 2 3" xfId="1086"/>
    <cellStyle name="汇总 2 3" xfId="1087"/>
    <cellStyle name="汇总 2 3 2" xfId="1088"/>
    <cellStyle name="汇总 2 4" xfId="1089"/>
    <cellStyle name="汇总 2 4 2" xfId="1090"/>
    <cellStyle name="汇总 2 5" xfId="1091"/>
    <cellStyle name="汇总 3 2" xfId="1092"/>
    <cellStyle name="汇总 3 2 2" xfId="1093"/>
    <cellStyle name="汇总 3 2 2 2" xfId="1094"/>
    <cellStyle name="警告文本 3 2 2" xfId="1095"/>
    <cellStyle name="汇总 3 2 3" xfId="1096"/>
    <cellStyle name="汇总 3 3" xfId="1097"/>
    <cellStyle name="汇总 3 3 2" xfId="1098"/>
    <cellStyle name="汇总 3 4" xfId="1099"/>
    <cellStyle name="汇总 3 4 2" xfId="1100"/>
    <cellStyle name="汇总 3 5" xfId="1101"/>
    <cellStyle name="汇总 4 2" xfId="1102"/>
    <cellStyle name="汇总 4 2 2" xfId="1103"/>
    <cellStyle name="汇总 4 2 2 2" xfId="1104"/>
    <cellStyle name="警告文本 4 2 2" xfId="1105"/>
    <cellStyle name="汇总 4 2 3" xfId="1106"/>
    <cellStyle name="汇总 4 3" xfId="1107"/>
    <cellStyle name="汇总 4 3 2" xfId="1108"/>
    <cellStyle name="汇总 4 4" xfId="1109"/>
    <cellStyle name="汇总 4 4 2" xfId="1110"/>
    <cellStyle name="汇总 4 5" xfId="1111"/>
    <cellStyle name="汇总 5 2" xfId="1112"/>
    <cellStyle name="汇总 5 2 2" xfId="1113"/>
    <cellStyle name="汇总 5 3" xfId="1114"/>
    <cellStyle name="汇总 5 3 2" xfId="1115"/>
    <cellStyle name="千分位_97-917" xfId="1116"/>
    <cellStyle name="汇总 5 4" xfId="1117"/>
    <cellStyle name="汇总 7" xfId="1118"/>
    <cellStyle name="汇总 7 2" xfId="1119"/>
    <cellStyle name="汇总 8 2" xfId="1120"/>
    <cellStyle name="计算 2" xfId="1121"/>
    <cellStyle name="计算 2 2" xfId="1122"/>
    <cellStyle name="计算 2 2 2" xfId="1123"/>
    <cellStyle name="计算 3" xfId="1124"/>
    <cellStyle name="计算 3 2" xfId="1125"/>
    <cellStyle name="计算 3 2 2" xfId="1126"/>
    <cellStyle name="计算 3 4" xfId="1127"/>
    <cellStyle name="计算 4 2" xfId="1128"/>
    <cellStyle name="计算 4 2 2" xfId="1129"/>
    <cellStyle name="计算 4 3" xfId="1130"/>
    <cellStyle name="计算 4 4" xfId="1131"/>
    <cellStyle name="计算 5" xfId="1132"/>
    <cellStyle name="计算 5 2" xfId="1133"/>
    <cellStyle name="计算 5 3" xfId="1134"/>
    <cellStyle name="计算 6" xfId="1135"/>
    <cellStyle name="计算 7" xfId="1136"/>
    <cellStyle name="计算 8" xfId="1137"/>
    <cellStyle name="检查单元格 2" xfId="1138"/>
    <cellStyle name="检查单元格 2 2" xfId="1139"/>
    <cellStyle name="检查单元格 2 3" xfId="1140"/>
    <cellStyle name="检查单元格 2 4" xfId="1141"/>
    <cellStyle name="检查单元格 3" xfId="1142"/>
    <cellStyle name="检查单元格 3 2" xfId="1143"/>
    <cellStyle name="检查单元格 3 2 2" xfId="1144"/>
    <cellStyle name="检查单元格 3 3" xfId="1145"/>
    <cellStyle name="检查单元格 3 4" xfId="1146"/>
    <cellStyle name="检查单元格 4" xfId="1147"/>
    <cellStyle name="检查单元格 4 2" xfId="1148"/>
    <cellStyle name="检查单元格 4 2 2" xfId="1149"/>
    <cellStyle name="检查单元格 4 3" xfId="1150"/>
    <cellStyle name="检查单元格 4 4" xfId="1151"/>
    <cellStyle name="检查单元格 5" xfId="1152"/>
    <cellStyle name="检查单元格 5 2" xfId="1153"/>
    <cellStyle name="检查单元格 5 3" xfId="1154"/>
    <cellStyle name="检查单元格 8" xfId="1155"/>
    <cellStyle name="解释性文本 2" xfId="1156"/>
    <cellStyle name="解释性文本 2 2" xfId="1157"/>
    <cellStyle name="解释性文本 2 2 2" xfId="1158"/>
    <cellStyle name="解释性文本 2 3" xfId="1159"/>
    <cellStyle name="解释性文本 2 4" xfId="1160"/>
    <cellStyle name="解释性文本 3" xfId="1161"/>
    <cellStyle name="解释性文本 3 2" xfId="1162"/>
    <cellStyle name="解释性文本 3 2 2" xfId="1163"/>
    <cellStyle name="解释性文本 3 3" xfId="1164"/>
    <cellStyle name="解释性文本 3 4" xfId="1165"/>
    <cellStyle name="解释性文本 4" xfId="1166"/>
    <cellStyle name="解释性文本 4 2" xfId="1167"/>
    <cellStyle name="解释性文本 4 2 2" xfId="1168"/>
    <cellStyle name="借出原因" xfId="1169"/>
    <cellStyle name="借出原因 2" xfId="1170"/>
    <cellStyle name="借出原因 2 2" xfId="1171"/>
    <cellStyle name="借出原因 2 2 2" xfId="1172"/>
    <cellStyle name="借出原因 2 3" xfId="1173"/>
    <cellStyle name="借出原因 3" xfId="1174"/>
    <cellStyle name="借出原因 3 2" xfId="1175"/>
    <cellStyle name="借出原因 4" xfId="1176"/>
    <cellStyle name="警告文本 2" xfId="1177"/>
    <cellStyle name="警告文本 2 2" xfId="1178"/>
    <cellStyle name="警告文本 2 3" xfId="1179"/>
    <cellStyle name="警告文本 2 4" xfId="1180"/>
    <cellStyle name="警告文本 3" xfId="1181"/>
    <cellStyle name="警告文本 3 2" xfId="1182"/>
    <cellStyle name="警告文本 3 3" xfId="1183"/>
    <cellStyle name="警告文本 3 4" xfId="1184"/>
    <cellStyle name="警告文本 4" xfId="1185"/>
    <cellStyle name="警告文本 4 2" xfId="1186"/>
    <cellStyle name="警告文本 4 3" xfId="1187"/>
    <cellStyle name="警告文本 4 4" xfId="1188"/>
    <cellStyle name="警告文本 5" xfId="1189"/>
    <cellStyle name="警告文本 5 2" xfId="1190"/>
    <cellStyle name="警告文本 5 3" xfId="1191"/>
    <cellStyle name="警告文本 6" xfId="1192"/>
    <cellStyle name="警告文本 7" xfId="1193"/>
    <cellStyle name="链接单元格 2 2" xfId="1194"/>
    <cellStyle name="链接单元格 2 2 2" xfId="1195"/>
    <cellStyle name="链接单元格 2 3" xfId="1196"/>
    <cellStyle name="链接单元格 2 4" xfId="1197"/>
    <cellStyle name="链接单元格 3 2" xfId="1198"/>
    <cellStyle name="链接单元格 3 3" xfId="1199"/>
    <cellStyle name="链接单元格 3 4" xfId="1200"/>
    <cellStyle name="链接单元格 4 2" xfId="1201"/>
    <cellStyle name="链接单元格 4 2 2" xfId="1202"/>
    <cellStyle name="链接单元格 4 3" xfId="1203"/>
    <cellStyle name="链接单元格 4 4" xfId="1204"/>
    <cellStyle name="链接单元格 5 2" xfId="1205"/>
    <cellStyle name="链接单元格 5 3" xfId="1206"/>
    <cellStyle name="普通_97-917" xfId="1207"/>
    <cellStyle name="输入 8" xfId="1208"/>
    <cellStyle name="千分位[0]_laroux"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s>
  <dxfs count="95">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1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9"/>
      </font>
    </dxf>
    <dxf>
      <font>
        <b val="1"/>
        <i val="0"/>
      </font>
    </dxf>
    <dxf>
      <font>
        <color indexed="9"/>
      </font>
    </dxf>
    <dxf>
      <font>
        <color indexed="10"/>
      </font>
    </dxf>
    <dxf>
      <font>
        <color indexed="10"/>
      </font>
    </dxf>
    <dxf>
      <font>
        <color indexed="10"/>
      </font>
    </dxf>
    <dxf>
      <font>
        <color indexed="10"/>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0"/>
  <sheetViews>
    <sheetView showZeros="0" view="pageBreakPreview" zoomScale="80" zoomScaleNormal="90" zoomScaleSheetLayoutView="80" workbookViewId="0">
      <pane ySplit="4" topLeftCell="A11" activePane="bottomLeft" state="frozen"/>
      <selection/>
      <selection pane="bottomLeft" activeCell="A2" sqref="A2:D2"/>
    </sheetView>
  </sheetViews>
  <sheetFormatPr defaultColWidth="9" defaultRowHeight="14.25" outlineLevelCol="4"/>
  <cols>
    <col min="1" max="1" width="50.75" style="46" customWidth="1"/>
    <col min="2" max="3" width="21.625" style="46" customWidth="1"/>
    <col min="4" max="4" width="21.625" style="168" customWidth="1"/>
    <col min="5" max="16384" width="9" style="169"/>
  </cols>
  <sheetData>
    <row r="1" s="164" customFormat="1" ht="33" customHeight="1" spans="1:4">
      <c r="A1" s="170" t="s">
        <v>0</v>
      </c>
      <c r="B1" s="171"/>
      <c r="C1" s="171"/>
      <c r="D1" s="172"/>
    </row>
    <row r="2" ht="45" customHeight="1" spans="1:5">
      <c r="A2" s="48" t="s">
        <v>1</v>
      </c>
      <c r="B2" s="48"/>
      <c r="C2" s="48"/>
      <c r="D2" s="48"/>
      <c r="E2" s="164"/>
    </row>
    <row r="3" ht="18.95" customHeight="1" spans="1:5">
      <c r="A3" s="49"/>
      <c r="B3" s="173"/>
      <c r="C3" s="171"/>
      <c r="D3" s="50" t="s">
        <v>2</v>
      </c>
      <c r="E3" s="164"/>
    </row>
    <row r="4" s="165" customFormat="1" ht="45" customHeight="1" spans="1:5">
      <c r="A4" s="174" t="s">
        <v>3</v>
      </c>
      <c r="B4" s="52" t="s">
        <v>4</v>
      </c>
      <c r="C4" s="52" t="s">
        <v>5</v>
      </c>
      <c r="D4" s="174" t="s">
        <v>6</v>
      </c>
      <c r="E4" s="175"/>
    </row>
    <row r="5" ht="36" customHeight="1" spans="1:5">
      <c r="A5" s="176" t="s">
        <v>7</v>
      </c>
      <c r="B5" s="80">
        <f>SUM(B6:B20)</f>
        <v>2095</v>
      </c>
      <c r="C5" s="80">
        <f>SUM(C6:C20)</f>
        <v>2814</v>
      </c>
      <c r="D5" s="85">
        <f>(C5-B5)/B5</f>
        <v>0.343198090692124</v>
      </c>
      <c r="E5" s="177"/>
    </row>
    <row r="6" ht="36" customHeight="1" spans="1:5">
      <c r="A6" s="66" t="s">
        <v>8</v>
      </c>
      <c r="B6" s="84">
        <v>1294</v>
      </c>
      <c r="C6" s="84">
        <v>2028</v>
      </c>
      <c r="D6" s="85">
        <f t="shared" ref="D6:D29" si="0">(C6-B6)/B6</f>
        <v>0.567233384853168</v>
      </c>
      <c r="E6" s="177"/>
    </row>
    <row r="7" ht="36" customHeight="1" spans="1:5">
      <c r="A7" s="66" t="s">
        <v>9</v>
      </c>
      <c r="B7" s="84">
        <v>40</v>
      </c>
      <c r="C7" s="84">
        <v>44</v>
      </c>
      <c r="D7" s="85">
        <f t="shared" si="0"/>
        <v>0.1</v>
      </c>
      <c r="E7" s="177"/>
    </row>
    <row r="8" ht="36" customHeight="1" spans="1:5">
      <c r="A8" s="66" t="s">
        <v>10</v>
      </c>
      <c r="B8" s="84">
        <v>10</v>
      </c>
      <c r="C8" s="84">
        <v>11</v>
      </c>
      <c r="D8" s="85">
        <f t="shared" si="0"/>
        <v>0.1</v>
      </c>
      <c r="E8" s="177"/>
    </row>
    <row r="9" ht="36" customHeight="1" spans="1:5">
      <c r="A9" s="66" t="s">
        <v>11</v>
      </c>
      <c r="B9" s="84">
        <v>14</v>
      </c>
      <c r="C9" s="84">
        <v>15</v>
      </c>
      <c r="D9" s="85">
        <f t="shared" si="0"/>
        <v>0.0714285714285714</v>
      </c>
      <c r="E9" s="177"/>
    </row>
    <row r="10" ht="36" customHeight="1" spans="1:5">
      <c r="A10" s="66" t="s">
        <v>12</v>
      </c>
      <c r="B10" s="84">
        <v>134</v>
      </c>
      <c r="C10" s="84">
        <v>138</v>
      </c>
      <c r="D10" s="85">
        <f t="shared" si="0"/>
        <v>0.0298507462686567</v>
      </c>
      <c r="E10" s="177"/>
    </row>
    <row r="11" ht="36" customHeight="1" spans="1:5">
      <c r="A11" s="66" t="s">
        <v>13</v>
      </c>
      <c r="B11" s="84">
        <v>151</v>
      </c>
      <c r="C11" s="84">
        <v>151</v>
      </c>
      <c r="D11" s="85">
        <f t="shared" si="0"/>
        <v>0</v>
      </c>
      <c r="E11" s="177"/>
    </row>
    <row r="12" ht="36" customHeight="1" spans="1:5">
      <c r="A12" s="66" t="s">
        <v>14</v>
      </c>
      <c r="B12" s="84">
        <v>85</v>
      </c>
      <c r="C12" s="84">
        <v>95</v>
      </c>
      <c r="D12" s="85">
        <f t="shared" si="0"/>
        <v>0.117647058823529</v>
      </c>
      <c r="E12" s="177"/>
    </row>
    <row r="13" ht="36" customHeight="1" spans="1:5">
      <c r="A13" s="66" t="s">
        <v>15</v>
      </c>
      <c r="B13" s="84">
        <v>34</v>
      </c>
      <c r="C13" s="84">
        <v>38</v>
      </c>
      <c r="D13" s="85">
        <f t="shared" si="0"/>
        <v>0.117647058823529</v>
      </c>
      <c r="E13" s="177"/>
    </row>
    <row r="14" ht="36" customHeight="1" spans="1:5">
      <c r="A14" s="66" t="s">
        <v>16</v>
      </c>
      <c r="B14" s="84">
        <v>19</v>
      </c>
      <c r="C14" s="84">
        <v>24</v>
      </c>
      <c r="D14" s="85">
        <f t="shared" si="0"/>
        <v>0.263157894736842</v>
      </c>
      <c r="E14" s="177"/>
    </row>
    <row r="15" ht="36" customHeight="1" spans="1:5">
      <c r="A15" s="66" t="s">
        <v>17</v>
      </c>
      <c r="B15" s="84"/>
      <c r="C15" s="84"/>
      <c r="D15" s="85"/>
      <c r="E15" s="177"/>
    </row>
    <row r="16" ht="36" customHeight="1" spans="1:5">
      <c r="A16" s="66" t="s">
        <v>18</v>
      </c>
      <c r="B16" s="84">
        <v>255</v>
      </c>
      <c r="C16" s="84">
        <v>200</v>
      </c>
      <c r="D16" s="85">
        <f t="shared" si="0"/>
        <v>-0.215686274509804</v>
      </c>
      <c r="E16" s="177"/>
    </row>
    <row r="17" ht="36" customHeight="1" spans="1:5">
      <c r="A17" s="66" t="s">
        <v>19</v>
      </c>
      <c r="B17" s="84">
        <v>50</v>
      </c>
      <c r="C17" s="84">
        <v>60</v>
      </c>
      <c r="D17" s="85">
        <f t="shared" si="0"/>
        <v>0.2</v>
      </c>
      <c r="E17" s="177"/>
    </row>
    <row r="18" ht="36" customHeight="1" spans="1:5">
      <c r="A18" s="66" t="s">
        <v>20</v>
      </c>
      <c r="B18" s="84"/>
      <c r="C18" s="84"/>
      <c r="D18" s="85"/>
      <c r="E18" s="177"/>
    </row>
    <row r="19" ht="36" customHeight="1" spans="1:5">
      <c r="A19" s="66" t="s">
        <v>21</v>
      </c>
      <c r="B19" s="84">
        <v>9</v>
      </c>
      <c r="C19" s="84">
        <v>10</v>
      </c>
      <c r="D19" s="85">
        <f t="shared" si="0"/>
        <v>0.111111111111111</v>
      </c>
      <c r="E19" s="177"/>
    </row>
    <row r="20" ht="36" customHeight="1" spans="1:5">
      <c r="A20" s="66" t="s">
        <v>22</v>
      </c>
      <c r="B20" s="84"/>
      <c r="C20" s="84"/>
      <c r="D20" s="85"/>
      <c r="E20" s="177"/>
    </row>
    <row r="21" ht="36" customHeight="1" spans="1:5">
      <c r="A21" s="176" t="s">
        <v>23</v>
      </c>
      <c r="B21" s="80">
        <f>SUM(B22:B29)</f>
        <v>798</v>
      </c>
      <c r="C21" s="80">
        <f>SUM(C22:C29)</f>
        <v>686</v>
      </c>
      <c r="D21" s="85">
        <f t="shared" si="0"/>
        <v>-0.140350877192982</v>
      </c>
      <c r="E21" s="177"/>
    </row>
    <row r="22" ht="36" customHeight="1" spans="1:5">
      <c r="A22" s="66" t="s">
        <v>24</v>
      </c>
      <c r="B22" s="84">
        <v>169</v>
      </c>
      <c r="C22" s="84">
        <v>186</v>
      </c>
      <c r="D22" s="85">
        <f t="shared" si="0"/>
        <v>0.100591715976331</v>
      </c>
      <c r="E22" s="177"/>
    </row>
    <row r="23" ht="36" customHeight="1" spans="1:5">
      <c r="A23" s="178" t="s">
        <v>25</v>
      </c>
      <c r="B23" s="84">
        <v>6</v>
      </c>
      <c r="C23" s="84"/>
      <c r="D23" s="85">
        <f t="shared" si="0"/>
        <v>-1</v>
      </c>
      <c r="E23" s="177"/>
    </row>
    <row r="24" ht="36" customHeight="1" spans="1:5">
      <c r="A24" s="66" t="s">
        <v>26</v>
      </c>
      <c r="B24" s="84">
        <v>101</v>
      </c>
      <c r="C24" s="84">
        <v>400</v>
      </c>
      <c r="D24" s="85">
        <f t="shared" si="0"/>
        <v>2.96039603960396</v>
      </c>
      <c r="E24" s="177"/>
    </row>
    <row r="25" ht="36" customHeight="1" spans="1:5">
      <c r="A25" s="66" t="s">
        <v>27</v>
      </c>
      <c r="B25" s="84"/>
      <c r="C25" s="84"/>
      <c r="D25" s="85"/>
      <c r="E25" s="177"/>
    </row>
    <row r="26" ht="36" customHeight="1" spans="1:5">
      <c r="A26" s="66" t="s">
        <v>28</v>
      </c>
      <c r="B26" s="84">
        <v>192</v>
      </c>
      <c r="C26" s="84">
        <v>100</v>
      </c>
      <c r="D26" s="85">
        <f t="shared" si="0"/>
        <v>-0.479166666666667</v>
      </c>
      <c r="E26" s="177"/>
    </row>
    <row r="27" ht="36" customHeight="1" spans="1:5">
      <c r="A27" s="66" t="s">
        <v>29</v>
      </c>
      <c r="B27" s="84"/>
      <c r="C27" s="84"/>
      <c r="D27" s="85"/>
      <c r="E27" s="177"/>
    </row>
    <row r="28" ht="36" customHeight="1" spans="1:5">
      <c r="A28" s="66" t="s">
        <v>30</v>
      </c>
      <c r="B28" s="84"/>
      <c r="C28" s="84"/>
      <c r="D28" s="85"/>
      <c r="E28" s="177"/>
    </row>
    <row r="29" ht="36" customHeight="1" spans="1:5">
      <c r="A29" s="66" t="s">
        <v>31</v>
      </c>
      <c r="B29" s="84">
        <v>330</v>
      </c>
      <c r="C29" s="84"/>
      <c r="D29" s="85">
        <f t="shared" si="0"/>
        <v>-1</v>
      </c>
      <c r="E29" s="177"/>
    </row>
    <row r="30" ht="36" customHeight="1" spans="1:5">
      <c r="A30" s="66"/>
      <c r="B30" s="84"/>
      <c r="C30" s="84"/>
      <c r="D30" s="81"/>
      <c r="E30" s="177"/>
    </row>
    <row r="31" s="166" customFormat="1" ht="36" customHeight="1" spans="1:5">
      <c r="A31" s="151" t="s">
        <v>32</v>
      </c>
      <c r="B31" s="80">
        <f>SUM(B5,B21)</f>
        <v>2893</v>
      </c>
      <c r="C31" s="80">
        <f>SUM(C5,C21)</f>
        <v>3500</v>
      </c>
      <c r="D31" s="85">
        <f t="shared" ref="D31:D35" si="1">(C31-B31)/B31</f>
        <v>0.209816799170411</v>
      </c>
      <c r="E31" s="177"/>
    </row>
    <row r="32" ht="36" customHeight="1" spans="1:5">
      <c r="A32" s="65" t="s">
        <v>33</v>
      </c>
      <c r="B32" s="80"/>
      <c r="C32" s="80">
        <v>37773</v>
      </c>
      <c r="D32" s="85" t="e">
        <f t="shared" si="1"/>
        <v>#DIV/0!</v>
      </c>
      <c r="E32" s="177"/>
    </row>
    <row r="33" ht="36" customHeight="1" spans="1:5">
      <c r="A33" s="176" t="s">
        <v>34</v>
      </c>
      <c r="B33" s="80">
        <f>SUM(B34:B39)</f>
        <v>32002</v>
      </c>
      <c r="C33" s="80">
        <f>SUM(C34:C39)</f>
        <v>8727</v>
      </c>
      <c r="D33" s="85">
        <f t="shared" si="1"/>
        <v>-0.727298293856634</v>
      </c>
      <c r="E33" s="177"/>
    </row>
    <row r="34" ht="36" customHeight="1" spans="1:5">
      <c r="A34" s="66" t="s">
        <v>35</v>
      </c>
      <c r="B34" s="84">
        <v>450</v>
      </c>
      <c r="C34" s="84">
        <v>195</v>
      </c>
      <c r="D34" s="85">
        <f t="shared" si="1"/>
        <v>-0.566666666666667</v>
      </c>
      <c r="E34" s="177"/>
    </row>
    <row r="35" ht="36" customHeight="1" spans="1:5">
      <c r="A35" s="66" t="s">
        <v>36</v>
      </c>
      <c r="B35" s="84">
        <v>8906</v>
      </c>
      <c r="C35" s="84">
        <v>8022</v>
      </c>
      <c r="D35" s="85">
        <f t="shared" si="1"/>
        <v>-0.0992589265663598</v>
      </c>
      <c r="E35" s="177"/>
    </row>
    <row r="36" ht="36" customHeight="1" spans="1:5">
      <c r="A36" s="66" t="s">
        <v>37</v>
      </c>
      <c r="B36" s="84"/>
      <c r="C36" s="84"/>
      <c r="D36" s="92"/>
      <c r="E36" s="177"/>
    </row>
    <row r="37" ht="36" customHeight="1" spans="1:5">
      <c r="A37" s="66" t="s">
        <v>38</v>
      </c>
      <c r="B37" s="84">
        <v>22531</v>
      </c>
      <c r="C37" s="84"/>
      <c r="D37" s="85">
        <f t="shared" ref="D37:D40" si="2">(C37-B37)/B37</f>
        <v>-1</v>
      </c>
      <c r="E37" s="177"/>
    </row>
    <row r="38" s="167" customFormat="1" ht="36" customHeight="1" spans="1:5">
      <c r="A38" s="67" t="s">
        <v>39</v>
      </c>
      <c r="B38" s="84"/>
      <c r="C38" s="84"/>
      <c r="D38" s="179"/>
      <c r="E38" s="177"/>
    </row>
    <row r="39" s="167" customFormat="1" ht="36" customHeight="1" spans="1:5">
      <c r="A39" s="67" t="s">
        <v>40</v>
      </c>
      <c r="B39" s="84">
        <v>115</v>
      </c>
      <c r="C39" s="84">
        <v>510</v>
      </c>
      <c r="D39" s="85">
        <f t="shared" si="2"/>
        <v>3.43478260869565</v>
      </c>
      <c r="E39" s="177"/>
    </row>
    <row r="40" ht="36" customHeight="1" spans="1:5">
      <c r="A40" s="180" t="s">
        <v>41</v>
      </c>
      <c r="B40" s="80">
        <f>SUM(B31:B33)</f>
        <v>34895</v>
      </c>
      <c r="C40" s="80">
        <f>SUM(C31:C33)</f>
        <v>50000</v>
      </c>
      <c r="D40" s="85">
        <f t="shared" si="2"/>
        <v>0.432870038687491</v>
      </c>
      <c r="E40" s="177"/>
    </row>
  </sheetData>
  <autoFilter ref="A4:E40"/>
  <mergeCells count="1">
    <mergeCell ref="A2:D2"/>
  </mergeCells>
  <conditionalFormatting sqref="D3:E3">
    <cfRule type="cellIs" dxfId="0" priority="65" stopIfTrue="1" operator="lessThanOrEqual">
      <formula>-1</formula>
    </cfRule>
  </conditionalFormatting>
  <conditionalFormatting sqref="D5">
    <cfRule type="expression" dxfId="1" priority="26" stopIfTrue="1">
      <formula>"len($A:$A)=3"</formula>
    </cfRule>
    <cfRule type="expression" dxfId="2" priority="25" stopIfTrue="1">
      <formula>"len($A:$A)=3"</formula>
    </cfRule>
    <cfRule type="expression" dxfId="3" priority="24" stopIfTrue="1">
      <formula>"len($A:$A)=3"</formula>
    </cfRule>
    <cfRule type="expression" dxfId="4" priority="23" stopIfTrue="1">
      <formula>"len($A:$A)=3"</formula>
    </cfRule>
  </conditionalFormatting>
  <conditionalFormatting sqref="D31">
    <cfRule type="expression" dxfId="5" priority="18" stopIfTrue="1">
      <formula>"len($A:$A)=3"</formula>
    </cfRule>
    <cfRule type="expression" dxfId="6" priority="17" stopIfTrue="1">
      <formula>"len($A:$A)=3"</formula>
    </cfRule>
    <cfRule type="expression" dxfId="7" priority="16" stopIfTrue="1">
      <formula>"len($A:$A)=3"</formula>
    </cfRule>
    <cfRule type="expression" dxfId="8" priority="15" stopIfTrue="1">
      <formula>"len($A:$A)=3"</formula>
    </cfRule>
  </conditionalFormatting>
  <conditionalFormatting sqref="A32">
    <cfRule type="expression" dxfId="9" priority="71" stopIfTrue="1">
      <formula>"len($A:$A)=3"</formula>
    </cfRule>
  </conditionalFormatting>
  <conditionalFormatting sqref="E32">
    <cfRule type="cellIs" dxfId="10" priority="86" stopIfTrue="1" operator="lessThan">
      <formula>0</formula>
    </cfRule>
    <cfRule type="cellIs" dxfId="11" priority="87" stopIfTrue="1" operator="greaterThan">
      <formula>5</formula>
    </cfRule>
  </conditionalFormatting>
  <conditionalFormatting sqref="C33">
    <cfRule type="expression" dxfId="12" priority="14" stopIfTrue="1">
      <formula>"len($A:$A)=3"</formula>
    </cfRule>
    <cfRule type="expression" dxfId="13" priority="13" stopIfTrue="1">
      <formula>"len($A:$A)=3"</formula>
    </cfRule>
  </conditionalFormatting>
  <conditionalFormatting sqref="D37">
    <cfRule type="expression" dxfId="14" priority="8" stopIfTrue="1">
      <formula>"len($A:$A)=3"</formula>
    </cfRule>
    <cfRule type="expression" dxfId="15" priority="7" stopIfTrue="1">
      <formula>"len($A:$A)=3"</formula>
    </cfRule>
    <cfRule type="expression" dxfId="16" priority="6" stopIfTrue="1">
      <formula>"len($A:$A)=3"</formula>
    </cfRule>
    <cfRule type="expression" dxfId="17" priority="5" stopIfTrue="1">
      <formula>"len($A:$A)=3"</formula>
    </cfRule>
  </conditionalFormatting>
  <conditionalFormatting sqref="A5:A30">
    <cfRule type="expression" dxfId="18" priority="76" stopIfTrue="1">
      <formula>"len($A:$A)=3"</formula>
    </cfRule>
  </conditionalFormatting>
  <conditionalFormatting sqref="A8:A10">
    <cfRule type="expression" dxfId="19" priority="79" stopIfTrue="1">
      <formula>"len($A:$A)=3"</formula>
    </cfRule>
  </conditionalFormatting>
  <conditionalFormatting sqref="A33:A36">
    <cfRule type="expression" dxfId="20" priority="40" stopIfTrue="1">
      <formula>"len($A:$A)=3"</formula>
    </cfRule>
  </conditionalFormatting>
  <conditionalFormatting sqref="A34:A36">
    <cfRule type="expression" dxfId="21" priority="38" stopIfTrue="1">
      <formula>"len($A:$A)=3"</formula>
    </cfRule>
  </conditionalFormatting>
  <conditionalFormatting sqref="A36:A38">
    <cfRule type="expression" dxfId="22" priority="36" stopIfTrue="1">
      <formula>"len($A:$A)=3"</formula>
    </cfRule>
  </conditionalFormatting>
  <conditionalFormatting sqref="A38:A40">
    <cfRule type="expression" dxfId="23" priority="34" stopIfTrue="1">
      <formula>"len($A:$A)=3"</formula>
    </cfRule>
    <cfRule type="expression" dxfId="24" priority="35" stopIfTrue="1">
      <formula>"len($A:$A)=3"</formula>
    </cfRule>
  </conditionalFormatting>
  <conditionalFormatting sqref="D7:D20">
    <cfRule type="expression" dxfId="25" priority="30" stopIfTrue="1">
      <formula>"len($A:$A)=3"</formula>
    </cfRule>
    <cfRule type="expression" dxfId="26" priority="29" stopIfTrue="1">
      <formula>"len($A:$A)=3"</formula>
    </cfRule>
    <cfRule type="expression" dxfId="27" priority="28" stopIfTrue="1">
      <formula>"len($A:$A)=3"</formula>
    </cfRule>
    <cfRule type="expression" dxfId="28" priority="27" stopIfTrue="1">
      <formula>"len($A:$A)=3"</formula>
    </cfRule>
  </conditionalFormatting>
  <conditionalFormatting sqref="D21:D29">
    <cfRule type="expression" dxfId="29" priority="22" stopIfTrue="1">
      <formula>"len($A:$A)=3"</formula>
    </cfRule>
    <cfRule type="expression" dxfId="30" priority="21" stopIfTrue="1">
      <formula>"len($A:$A)=3"</formula>
    </cfRule>
    <cfRule type="expression" dxfId="31" priority="20" stopIfTrue="1">
      <formula>"len($A:$A)=3"</formula>
    </cfRule>
    <cfRule type="expression" dxfId="32" priority="19" stopIfTrue="1">
      <formula>"len($A:$A)=3"</formula>
    </cfRule>
  </conditionalFormatting>
  <conditionalFormatting sqref="D32:D35">
    <cfRule type="expression" dxfId="33" priority="12" stopIfTrue="1">
      <formula>"len($A:$A)=3"</formula>
    </cfRule>
    <cfRule type="expression" dxfId="34" priority="11" stopIfTrue="1">
      <formula>"len($A:$A)=3"</formula>
    </cfRule>
    <cfRule type="expression" dxfId="35" priority="10" stopIfTrue="1">
      <formula>"len($A:$A)=3"</formula>
    </cfRule>
    <cfRule type="expression" dxfId="36" priority="9" stopIfTrue="1">
      <formula>"len($A:$A)=3"</formula>
    </cfRule>
  </conditionalFormatting>
  <conditionalFormatting sqref="D39:D40">
    <cfRule type="expression" dxfId="37" priority="4" stopIfTrue="1">
      <formula>"len($A:$A)=3"</formula>
    </cfRule>
    <cfRule type="expression" dxfId="38" priority="3" stopIfTrue="1">
      <formula>"len($A:$A)=3"</formula>
    </cfRule>
    <cfRule type="expression" dxfId="39" priority="2" stopIfTrue="1">
      <formula>"len($A:$A)=3"</formula>
    </cfRule>
    <cfRule type="expression" dxfId="40" priority="1" stopIfTrue="1">
      <formula>"len($A:$A)=3"</formula>
    </cfRule>
  </conditionalFormatting>
  <conditionalFormatting sqref="E5:E40">
    <cfRule type="cellIs" dxfId="41" priority="63" stopIfTrue="1" operator="lessThan">
      <formula>0</formula>
    </cfRule>
    <cfRule type="cellIs" dxfId="42" priority="64" stopIfTrue="1" operator="lessThan">
      <formula>0</formula>
    </cfRule>
  </conditionalFormatting>
  <conditionalFormatting sqref="A5:A8 A32 A40">
    <cfRule type="expression" dxfId="43" priority="85" stopIfTrue="1">
      <formula>"len($A:$A)=3"</formula>
    </cfRule>
  </conditionalFormatting>
  <conditionalFormatting sqref="B5:C5 E5 B6:E6 B7:C8 E7:E8">
    <cfRule type="expression" dxfId="44" priority="60" stopIfTrue="1">
      <formula>"len($A:$A)=3"</formula>
    </cfRule>
  </conditionalFormatting>
  <conditionalFormatting sqref="B5:C5 E5 B6:E6 B7:C29 E7:E29 B30:E30">
    <cfRule type="expression" dxfId="45" priority="57" stopIfTrue="1">
      <formula>"len($A:$A)=3"</formula>
    </cfRule>
  </conditionalFormatting>
  <conditionalFormatting sqref="E5 C6:E6 C7:C8 E7:E8">
    <cfRule type="expression" dxfId="46" priority="49" stopIfTrue="1">
      <formula>"len($A:$A)=3"</formula>
    </cfRule>
  </conditionalFormatting>
  <conditionalFormatting sqref="E5 C6:E6 C7:C20 E7:E29 C22:C29 C30:E30">
    <cfRule type="expression" dxfId="47" priority="46" stopIfTrue="1">
      <formula>"len($A:$A)=3"</formula>
    </cfRule>
  </conditionalFormatting>
  <conditionalFormatting sqref="B8:C10 E8:E10">
    <cfRule type="expression" dxfId="48" priority="58" stopIfTrue="1">
      <formula>"len($A:$A)=3"</formula>
    </cfRule>
  </conditionalFormatting>
  <conditionalFormatting sqref="C8:C10 E8:E10">
    <cfRule type="expression" dxfId="49" priority="47" stopIfTrue="1">
      <formula>"len($A:$A)=3"</formula>
    </cfRule>
  </conditionalFormatting>
  <conditionalFormatting sqref="B32:C32 E32:E35 B33 B34:C35 B36:E36">
    <cfRule type="expression" dxfId="50" priority="61" stopIfTrue="1">
      <formula>"len($A:$A)=3"</formula>
    </cfRule>
  </conditionalFormatting>
  <conditionalFormatting sqref="B32:C32 E32">
    <cfRule type="expression" dxfId="51" priority="56" stopIfTrue="1">
      <formula>"len($A:$A)=3"</formula>
    </cfRule>
  </conditionalFormatting>
  <conditionalFormatting sqref="C32 E32">
    <cfRule type="expression" dxfId="52" priority="45" stopIfTrue="1">
      <formula>"len($A:$A)=3"</formula>
    </cfRule>
  </conditionalFormatting>
  <conditionalFormatting sqref="C32 E32 C34:C35 E34:E35 C36:E36">
    <cfRule type="expression" dxfId="53" priority="50" stopIfTrue="1">
      <formula>"len($A:$A)=3"</formula>
    </cfRule>
  </conditionalFormatting>
  <conditionalFormatting sqref="A39:A40 A33:A36">
    <cfRule type="expression" dxfId="54" priority="39" stopIfTrue="1">
      <formula>"len($A:$A)=3"</formula>
    </cfRule>
  </conditionalFormatting>
  <conditionalFormatting sqref="B33 E33:E35 B34:C35 B36:E36">
    <cfRule type="expression" dxfId="55" priority="55" stopIfTrue="1">
      <formula>"len($A:$A)=3"</formula>
    </cfRule>
  </conditionalFormatting>
  <conditionalFormatting sqref="B34:C35 E34:E35 B36:E36">
    <cfRule type="expression" dxfId="56" priority="54" stopIfTrue="1">
      <formula>"len($A:$A)=3"</formula>
    </cfRule>
  </conditionalFormatting>
  <conditionalFormatting sqref="C34:C35 E34:E35 C36:E36">
    <cfRule type="expression" dxfId="57" priority="43" stopIfTrue="1">
      <formula>"len($A:$A)=3"</formula>
    </cfRule>
  </conditionalFormatting>
  <conditionalFormatting sqref="A40 A36:E36">
    <cfRule type="expression" dxfId="58" priority="83" stopIfTrue="1">
      <formula>"len($A:$A)=3"</formula>
    </cfRule>
  </conditionalFormatting>
  <conditionalFormatting sqref="B36:E36 B37:C37 E37 B38:E38">
    <cfRule type="expression" dxfId="59" priority="52" stopIfTrue="1">
      <formula>"len($A:$A)=3"</formula>
    </cfRule>
  </conditionalFormatting>
  <conditionalFormatting sqref="C36:E36 C37 E37 C38:E38">
    <cfRule type="expression" dxfId="60" priority="41" stopIfTrue="1">
      <formula>"len($A:$A)=3"</formula>
    </cfRule>
  </conditionalFormatting>
  <conditionalFormatting sqref="B38:E38 B39:C40 E39:E40">
    <cfRule type="expression" dxfId="61" priority="62" stopIfTrue="1">
      <formula>"len($A:$A)=3"</formula>
    </cfRule>
  </conditionalFormatting>
  <conditionalFormatting sqref="C38:E38 C39 E39:E40">
    <cfRule type="expression" dxfId="62" priority="51" stopIfTrue="1">
      <formula>"len($A:$A)=3"</formula>
    </cfRule>
  </conditionalFormatting>
  <conditionalFormatting sqref="B39:C40 E39:E40">
    <cfRule type="expression" dxfId="63" priority="59" stopIfTrue="1">
      <formula>"len($A:$A)=3"</formula>
    </cfRule>
  </conditionalFormatting>
  <conditionalFormatting sqref="C39 E39:E40">
    <cfRule type="expression" dxfId="64" priority="4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A3" sqref="A3:C3"/>
    </sheetView>
  </sheetViews>
  <sheetFormatPr defaultColWidth="10" defaultRowHeight="13.5" outlineLevelCol="2"/>
  <cols>
    <col min="1" max="1" width="60.5" style="1" customWidth="1"/>
    <col min="2" max="3" width="25.625" style="1" customWidth="1"/>
    <col min="4" max="4" width="9.76666666666667" style="1" customWidth="1"/>
    <col min="5" max="16384" width="10" style="1"/>
  </cols>
  <sheetData>
    <row r="1" s="1" customFormat="1" ht="24" customHeight="1"/>
    <row r="2" s="1" customFormat="1" ht="14.3" customHeight="1" spans="1:1">
      <c r="A2" s="24"/>
    </row>
    <row r="3" s="1" customFormat="1" ht="28.6" customHeight="1" spans="1:3">
      <c r="A3" s="19" t="s">
        <v>489</v>
      </c>
      <c r="B3" s="19"/>
      <c r="C3" s="19"/>
    </row>
    <row r="4" s="1" customFormat="1" ht="25" customHeight="1" spans="1:3">
      <c r="A4" s="25"/>
      <c r="B4" s="25"/>
      <c r="C4" s="26" t="s">
        <v>459</v>
      </c>
    </row>
    <row r="5" s="1" customFormat="1" ht="32" customHeight="1" spans="1:3">
      <c r="A5" s="9" t="s">
        <v>476</v>
      </c>
      <c r="B5" s="9" t="s">
        <v>477</v>
      </c>
      <c r="C5" s="9" t="s">
        <v>478</v>
      </c>
    </row>
    <row r="6" s="1" customFormat="1" ht="32" customHeight="1" spans="1:3">
      <c r="A6" s="27" t="s">
        <v>490</v>
      </c>
      <c r="B6" s="28">
        <v>0</v>
      </c>
      <c r="C6" s="28">
        <v>0</v>
      </c>
    </row>
    <row r="7" s="1" customFormat="1" ht="32" customHeight="1" spans="1:3">
      <c r="A7" s="27" t="s">
        <v>491</v>
      </c>
      <c r="B7" s="28">
        <v>3.5</v>
      </c>
      <c r="C7" s="28">
        <v>3.5</v>
      </c>
    </row>
    <row r="8" s="1" customFormat="1" ht="32" customHeight="1" spans="1:3">
      <c r="A8" s="27" t="s">
        <v>492</v>
      </c>
      <c r="B8" s="28">
        <v>3.5</v>
      </c>
      <c r="C8" s="28">
        <v>3.5</v>
      </c>
    </row>
    <row r="9" s="1" customFormat="1" ht="32" customHeight="1" spans="1:3">
      <c r="A9" s="27" t="s">
        <v>493</v>
      </c>
      <c r="B9" s="28"/>
      <c r="C9" s="28"/>
    </row>
    <row r="10" s="1" customFormat="1" ht="32" customHeight="1" spans="1:3">
      <c r="A10" s="27" t="s">
        <v>494</v>
      </c>
      <c r="B10" s="28">
        <v>3.5</v>
      </c>
      <c r="C10" s="28">
        <v>3.5</v>
      </c>
    </row>
    <row r="11" s="1" customFormat="1" ht="32" customHeight="1" spans="1:3">
      <c r="A11" s="27" t="s">
        <v>495</v>
      </c>
      <c r="B11" s="28"/>
      <c r="C11" s="28"/>
    </row>
    <row r="12" s="1" customFormat="1" ht="32" customHeight="1" spans="1:3">
      <c r="A12" s="27" t="s">
        <v>496</v>
      </c>
      <c r="B12" s="28">
        <v>4.1</v>
      </c>
      <c r="C12" s="28">
        <v>4.1</v>
      </c>
    </row>
    <row r="13" s="3" customFormat="1" ht="59" customHeight="1" spans="1:3">
      <c r="A13" s="15" t="s">
        <v>497</v>
      </c>
      <c r="B13" s="15"/>
      <c r="C13" s="15"/>
    </row>
    <row r="14" s="1" customFormat="1" ht="31" customHeight="1" spans="1:3">
      <c r="A14" s="29"/>
      <c r="B14" s="29"/>
      <c r="C14" s="29"/>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8"/>
  <sheetViews>
    <sheetView workbookViewId="0">
      <selection activeCell="G5" sqref="G5"/>
    </sheetView>
  </sheetViews>
  <sheetFormatPr defaultColWidth="10" defaultRowHeight="13.5" outlineLevelCol="3"/>
  <cols>
    <col min="1" max="1" width="36" style="1" customWidth="1"/>
    <col min="2" max="4" width="15.625" style="1" customWidth="1"/>
    <col min="5" max="5" width="9.76666666666667" style="1" customWidth="1"/>
    <col min="6" max="16384" width="10" style="1"/>
  </cols>
  <sheetData>
    <row r="1" s="1" customFormat="1" ht="22" customHeight="1"/>
    <row r="2" s="1" customFormat="1" ht="14.3" customHeight="1" spans="1:1">
      <c r="A2" s="18"/>
    </row>
    <row r="3" s="1" customFormat="1" ht="63" customHeight="1" spans="1:4">
      <c r="A3" s="19" t="s">
        <v>498</v>
      </c>
      <c r="B3" s="19"/>
      <c r="C3" s="19"/>
      <c r="D3" s="19"/>
    </row>
    <row r="4" s="2" customFormat="1" ht="30" customHeight="1" spans="4:4">
      <c r="D4" s="7" t="s">
        <v>459</v>
      </c>
    </row>
    <row r="5" s="2" customFormat="1" ht="25" customHeight="1" spans="1:4">
      <c r="A5" s="9" t="s">
        <v>476</v>
      </c>
      <c r="B5" s="9" t="s">
        <v>499</v>
      </c>
      <c r="C5" s="9" t="s">
        <v>500</v>
      </c>
      <c r="D5" s="9" t="s">
        <v>501</v>
      </c>
    </row>
    <row r="6" s="2" customFormat="1" ht="25" customHeight="1" spans="1:4">
      <c r="A6" s="20" t="s">
        <v>502</v>
      </c>
      <c r="B6" s="11" t="s">
        <v>503</v>
      </c>
      <c r="C6" s="21"/>
      <c r="D6" s="21">
        <v>3.5</v>
      </c>
    </row>
    <row r="7" s="2" customFormat="1" ht="25" customHeight="1" spans="1:4">
      <c r="A7" s="22" t="s">
        <v>504</v>
      </c>
      <c r="B7" s="11" t="s">
        <v>467</v>
      </c>
      <c r="C7" s="21"/>
      <c r="D7" s="21"/>
    </row>
    <row r="8" s="2" customFormat="1" ht="25" customHeight="1" spans="1:4">
      <c r="A8" s="22" t="s">
        <v>505</v>
      </c>
      <c r="B8" s="11" t="s">
        <v>468</v>
      </c>
      <c r="C8" s="21"/>
      <c r="D8" s="21"/>
    </row>
    <row r="9" s="2" customFormat="1" ht="25" customHeight="1" spans="1:4">
      <c r="A9" s="22" t="s">
        <v>506</v>
      </c>
      <c r="B9" s="11" t="s">
        <v>507</v>
      </c>
      <c r="C9" s="21"/>
      <c r="D9" s="21">
        <v>3.5</v>
      </c>
    </row>
    <row r="10" s="2" customFormat="1" ht="25" customHeight="1" spans="1:4">
      <c r="A10" s="22" t="s">
        <v>505</v>
      </c>
      <c r="B10" s="11" t="s">
        <v>470</v>
      </c>
      <c r="C10" s="21"/>
      <c r="D10" s="21"/>
    </row>
    <row r="11" s="2" customFormat="1" ht="25" customHeight="1" spans="1:4">
      <c r="A11" s="20" t="s">
        <v>508</v>
      </c>
      <c r="B11" s="11" t="s">
        <v>509</v>
      </c>
      <c r="C11" s="21"/>
      <c r="D11" s="21"/>
    </row>
    <row r="12" s="2" customFormat="1" ht="25" customHeight="1" spans="1:4">
      <c r="A12" s="22" t="s">
        <v>504</v>
      </c>
      <c r="B12" s="11" t="s">
        <v>510</v>
      </c>
      <c r="C12" s="21"/>
      <c r="D12" s="21"/>
    </row>
    <row r="13" s="2" customFormat="1" ht="25" customHeight="1" spans="1:4">
      <c r="A13" s="22" t="s">
        <v>506</v>
      </c>
      <c r="B13" s="11" t="s">
        <v>511</v>
      </c>
      <c r="C13" s="21"/>
      <c r="D13" s="21"/>
    </row>
    <row r="14" s="2" customFormat="1" ht="25" customHeight="1" spans="1:4">
      <c r="A14" s="20" t="s">
        <v>512</v>
      </c>
      <c r="B14" s="11" t="s">
        <v>513</v>
      </c>
      <c r="C14" s="21"/>
      <c r="D14" s="21">
        <f>SUM(D15:D16)</f>
        <v>0.0076</v>
      </c>
    </row>
    <row r="15" s="2" customFormat="1" ht="25" customHeight="1" spans="1:4">
      <c r="A15" s="22" t="s">
        <v>504</v>
      </c>
      <c r="B15" s="11" t="s">
        <v>514</v>
      </c>
      <c r="C15" s="21"/>
      <c r="D15" s="21">
        <v>0.0076</v>
      </c>
    </row>
    <row r="16" s="2" customFormat="1" ht="25" customHeight="1" spans="1:4">
      <c r="A16" s="22" t="s">
        <v>506</v>
      </c>
      <c r="B16" s="11" t="s">
        <v>515</v>
      </c>
      <c r="C16" s="21"/>
      <c r="D16" s="21"/>
    </row>
    <row r="17" s="2" customFormat="1" ht="25" customHeight="1" spans="1:4">
      <c r="A17" s="20" t="s">
        <v>516</v>
      </c>
      <c r="B17" s="11" t="s">
        <v>517</v>
      </c>
      <c r="C17" s="21"/>
      <c r="D17" s="21"/>
    </row>
    <row r="18" s="2" customFormat="1" ht="25" customHeight="1" spans="1:4">
      <c r="A18" s="22" t="s">
        <v>504</v>
      </c>
      <c r="B18" s="11" t="s">
        <v>518</v>
      </c>
      <c r="C18" s="21"/>
      <c r="D18" s="21"/>
    </row>
    <row r="19" s="2" customFormat="1" ht="25" customHeight="1" spans="1:4">
      <c r="A19" s="22" t="s">
        <v>519</v>
      </c>
      <c r="B19" s="11"/>
      <c r="C19" s="21"/>
      <c r="D19" s="21"/>
    </row>
    <row r="20" s="2" customFormat="1" ht="25" customHeight="1" spans="1:4">
      <c r="A20" s="22" t="s">
        <v>520</v>
      </c>
      <c r="B20" s="11" t="s">
        <v>521</v>
      </c>
      <c r="C20" s="21"/>
      <c r="D20" s="21"/>
    </row>
    <row r="21" s="2" customFormat="1" ht="25" customHeight="1" spans="1:4">
      <c r="A21" s="22" t="s">
        <v>506</v>
      </c>
      <c r="B21" s="11" t="s">
        <v>522</v>
      </c>
      <c r="C21" s="21"/>
      <c r="D21" s="21"/>
    </row>
    <row r="22" s="2" customFormat="1" ht="25" customHeight="1" spans="1:4">
      <c r="A22" s="22" t="s">
        <v>519</v>
      </c>
      <c r="B22" s="11"/>
      <c r="C22" s="21"/>
      <c r="D22" s="21"/>
    </row>
    <row r="23" s="2" customFormat="1" ht="25" customHeight="1" spans="1:4">
      <c r="A23" s="22" t="s">
        <v>523</v>
      </c>
      <c r="B23" s="11" t="s">
        <v>524</v>
      </c>
      <c r="C23" s="21"/>
      <c r="D23" s="21"/>
    </row>
    <row r="24" s="2" customFormat="1" ht="25" customHeight="1" spans="1:4">
      <c r="A24" s="20" t="s">
        <v>525</v>
      </c>
      <c r="B24" s="11" t="s">
        <v>526</v>
      </c>
      <c r="C24" s="21"/>
      <c r="D24" s="21">
        <f>SUM(D25:D26)</f>
        <v>0.0076</v>
      </c>
    </row>
    <row r="25" s="2" customFormat="1" ht="25" customHeight="1" spans="1:4">
      <c r="A25" s="22" t="s">
        <v>504</v>
      </c>
      <c r="B25" s="11" t="s">
        <v>527</v>
      </c>
      <c r="C25" s="21"/>
      <c r="D25" s="21">
        <v>0.0076</v>
      </c>
    </row>
    <row r="26" s="2" customFormat="1" ht="25" customHeight="1" spans="1:4">
      <c r="A26" s="22" t="s">
        <v>506</v>
      </c>
      <c r="B26" s="11" t="s">
        <v>528</v>
      </c>
      <c r="C26" s="21"/>
      <c r="D26" s="21"/>
    </row>
    <row r="27" s="3" customFormat="1" ht="70" customHeight="1" spans="1:4">
      <c r="A27" s="23" t="s">
        <v>529</v>
      </c>
      <c r="B27" s="23"/>
      <c r="C27" s="23"/>
      <c r="D27" s="23"/>
    </row>
    <row r="28" s="1" customFormat="1" ht="25" customHeight="1" spans="1:4">
      <c r="A28" s="24"/>
      <c r="B28" s="24"/>
      <c r="C28" s="24"/>
      <c r="D28" s="24"/>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0"/>
  <sheetViews>
    <sheetView tabSelected="1" workbookViewId="0">
      <selection activeCell="E17" sqref="E17"/>
    </sheetView>
  </sheetViews>
  <sheetFormatPr defaultColWidth="8.88333333333333" defaultRowHeight="13.5" outlineLevelCol="5"/>
  <cols>
    <col min="1" max="1" width="8.88333333333333" style="1"/>
    <col min="2" max="2" width="49.375" style="1" customWidth="1"/>
    <col min="3" max="6" width="20.625" style="1" customWidth="1"/>
    <col min="7" max="16384" width="8.88333333333333" style="1"/>
  </cols>
  <sheetData>
    <row r="1" s="1" customFormat="1" spans="1:1">
      <c r="A1" s="4"/>
    </row>
    <row r="2" s="1" customFormat="1" ht="45" customHeight="1" spans="1:6">
      <c r="A2" s="5" t="s">
        <v>530</v>
      </c>
      <c r="B2" s="5"/>
      <c r="C2" s="5"/>
      <c r="D2" s="5"/>
      <c r="E2" s="5"/>
      <c r="F2" s="5"/>
    </row>
    <row r="3" s="2" customFormat="1" ht="18" customHeight="1" spans="2:6">
      <c r="B3" s="6" t="s">
        <v>459</v>
      </c>
      <c r="C3" s="7"/>
      <c r="D3" s="7"/>
      <c r="E3" s="7"/>
      <c r="F3" s="7"/>
    </row>
    <row r="4" s="2" customFormat="1" ht="30" customHeight="1" spans="1:6">
      <c r="A4" s="8" t="s">
        <v>3</v>
      </c>
      <c r="B4" s="8"/>
      <c r="C4" s="9" t="s">
        <v>465</v>
      </c>
      <c r="D4" s="9" t="s">
        <v>500</v>
      </c>
      <c r="E4" s="9" t="s">
        <v>501</v>
      </c>
      <c r="F4" s="9" t="s">
        <v>531</v>
      </c>
    </row>
    <row r="5" s="2" customFormat="1" ht="30" customHeight="1" spans="1:6">
      <c r="A5" s="10" t="s">
        <v>532</v>
      </c>
      <c r="B5" s="10"/>
      <c r="C5" s="11" t="s">
        <v>466</v>
      </c>
      <c r="D5" s="12"/>
      <c r="E5" s="12"/>
      <c r="F5" s="12"/>
    </row>
    <row r="6" s="2" customFormat="1" ht="30" customHeight="1" spans="1:6">
      <c r="A6" s="13" t="s">
        <v>533</v>
      </c>
      <c r="B6" s="13"/>
      <c r="C6" s="11" t="s">
        <v>467</v>
      </c>
      <c r="D6" s="12"/>
      <c r="E6" s="12"/>
      <c r="F6" s="12"/>
    </row>
    <row r="7" s="2" customFormat="1" ht="30" customHeight="1" spans="1:6">
      <c r="A7" s="13" t="s">
        <v>534</v>
      </c>
      <c r="B7" s="13"/>
      <c r="C7" s="11" t="s">
        <v>468</v>
      </c>
      <c r="D7" s="12"/>
      <c r="E7" s="12"/>
      <c r="F7" s="12"/>
    </row>
    <row r="8" s="2" customFormat="1" ht="30" customHeight="1" spans="1:6">
      <c r="A8" s="14" t="s">
        <v>535</v>
      </c>
      <c r="B8" s="14"/>
      <c r="C8" s="11" t="s">
        <v>469</v>
      </c>
      <c r="D8" s="12"/>
      <c r="E8" s="12"/>
      <c r="F8" s="12"/>
    </row>
    <row r="9" s="2" customFormat="1" ht="30" customHeight="1" spans="1:6">
      <c r="A9" s="13" t="s">
        <v>533</v>
      </c>
      <c r="B9" s="13"/>
      <c r="C9" s="11" t="s">
        <v>470</v>
      </c>
      <c r="D9" s="12"/>
      <c r="E9" s="12"/>
      <c r="F9" s="12"/>
    </row>
    <row r="10" s="2" customFormat="1" ht="30" customHeight="1" spans="1:6">
      <c r="A10" s="13" t="s">
        <v>534</v>
      </c>
      <c r="B10" s="13"/>
      <c r="C10" s="11" t="s">
        <v>471</v>
      </c>
      <c r="D10" s="12"/>
      <c r="E10" s="12"/>
      <c r="F10" s="12"/>
    </row>
    <row r="11" s="3" customFormat="1" ht="41" customHeight="1" spans="1:6">
      <c r="A11" s="15" t="s">
        <v>536</v>
      </c>
      <c r="B11" s="15"/>
      <c r="C11" s="15"/>
      <c r="D11" s="15"/>
      <c r="E11" s="15"/>
      <c r="F11" s="15"/>
    </row>
    <row r="14" s="1" customFormat="1" ht="19.5" spans="1:1">
      <c r="A14" s="16"/>
    </row>
    <row r="15" s="1" customFormat="1" ht="19" customHeight="1" spans="1:1">
      <c r="A15" s="17"/>
    </row>
    <row r="16" s="1" customFormat="1" ht="29" customHeight="1"/>
    <row r="17" s="1" customFormat="1" ht="29" customHeight="1"/>
    <row r="18" s="1" customFormat="1" ht="29" customHeight="1"/>
    <row r="19" s="1" customFormat="1" ht="29" customHeight="1"/>
    <row r="20" s="1" customFormat="1" ht="30" customHeight="1" spans="1:1">
      <c r="A20" s="17"/>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F38"/>
  <sheetViews>
    <sheetView showZeros="0" view="pageBreakPreview" zoomScale="90" zoomScaleNormal="90" zoomScaleSheetLayoutView="90" workbookViewId="0">
      <pane ySplit="3" topLeftCell="A4" activePane="bottomLeft" state="frozen"/>
      <selection/>
      <selection pane="bottomLeft" activeCell="A1" sqref="A1:D1"/>
    </sheetView>
  </sheetViews>
  <sheetFormatPr defaultColWidth="9" defaultRowHeight="14.25" outlineLevelCol="5"/>
  <cols>
    <col min="1" max="1" width="50.75" style="124" customWidth="1"/>
    <col min="2" max="4" width="21.625" style="124" customWidth="1"/>
    <col min="5" max="5" width="9.75" style="124" customWidth="1"/>
    <col min="6" max="6" width="9.5" style="145" customWidth="1"/>
    <col min="7" max="16384" width="9" style="145"/>
  </cols>
  <sheetData>
    <row r="1" ht="45" customHeight="1" spans="1:4">
      <c r="A1" s="73" t="s">
        <v>42</v>
      </c>
      <c r="B1" s="73"/>
      <c r="C1" s="73"/>
      <c r="D1" s="73"/>
    </row>
    <row r="2" ht="18.95" customHeight="1" spans="1:4">
      <c r="A2" s="74"/>
      <c r="B2" s="75"/>
      <c r="D2" s="127" t="s">
        <v>2</v>
      </c>
    </row>
    <row r="3" s="143" customFormat="1" ht="45" customHeight="1" spans="1:5">
      <c r="A3" s="142" t="s">
        <v>3</v>
      </c>
      <c r="B3" s="53" t="s">
        <v>4</v>
      </c>
      <c r="C3" s="53" t="s">
        <v>5</v>
      </c>
      <c r="D3" s="142" t="s">
        <v>6</v>
      </c>
      <c r="E3" s="146"/>
    </row>
    <row r="4" ht="36" customHeight="1" spans="1:5">
      <c r="A4" s="147" t="s">
        <v>43</v>
      </c>
      <c r="B4" s="138">
        <v>1537</v>
      </c>
      <c r="C4" s="138">
        <v>2453</v>
      </c>
      <c r="D4" s="148">
        <f>(C4-B4)/B4</f>
        <v>0.595966167859467</v>
      </c>
      <c r="E4" s="149"/>
    </row>
    <row r="5" ht="36" customHeight="1" spans="1:5">
      <c r="A5" s="150" t="s">
        <v>44</v>
      </c>
      <c r="B5" s="138"/>
      <c r="C5" s="138"/>
      <c r="D5" s="148"/>
      <c r="E5" s="149"/>
    </row>
    <row r="6" ht="36" customHeight="1" spans="1:5">
      <c r="A6" s="150" t="s">
        <v>45</v>
      </c>
      <c r="B6" s="138"/>
      <c r="C6" s="138"/>
      <c r="D6" s="148"/>
      <c r="E6" s="149"/>
    </row>
    <row r="7" ht="36" customHeight="1" spans="1:5">
      <c r="A7" s="150" t="s">
        <v>46</v>
      </c>
      <c r="B7" s="138"/>
      <c r="C7" s="138"/>
      <c r="D7" s="148"/>
      <c r="E7" s="149"/>
    </row>
    <row r="8" ht="36" customHeight="1" spans="1:5">
      <c r="A8" s="150" t="s">
        <v>47</v>
      </c>
      <c r="B8" s="138"/>
      <c r="C8" s="138"/>
      <c r="D8" s="148"/>
      <c r="E8" s="149"/>
    </row>
    <row r="9" ht="36" customHeight="1" spans="1:5">
      <c r="A9" s="150" t="s">
        <v>48</v>
      </c>
      <c r="B9" s="138"/>
      <c r="C9" s="138"/>
      <c r="D9" s="148"/>
      <c r="E9" s="149"/>
    </row>
    <row r="10" ht="36" customHeight="1" spans="1:5">
      <c r="A10" s="150" t="s">
        <v>49</v>
      </c>
      <c r="B10" s="138"/>
      <c r="C10" s="138"/>
      <c r="D10" s="148"/>
      <c r="E10" s="149"/>
    </row>
    <row r="11" ht="36" customHeight="1" spans="1:5">
      <c r="A11" s="150" t="s">
        <v>50</v>
      </c>
      <c r="B11" s="138">
        <v>74</v>
      </c>
      <c r="C11" s="138">
        <v>75</v>
      </c>
      <c r="D11" s="148">
        <f t="shared" ref="D11:D14" si="0">(C11-B11)/B11</f>
        <v>0.0135135135135135</v>
      </c>
      <c r="E11" s="149"/>
    </row>
    <row r="12" ht="36" customHeight="1" spans="1:5">
      <c r="A12" s="150" t="s">
        <v>51</v>
      </c>
      <c r="B12" s="138">
        <v>55</v>
      </c>
      <c r="C12" s="138">
        <v>56</v>
      </c>
      <c r="D12" s="148">
        <f t="shared" si="0"/>
        <v>0.0181818181818182</v>
      </c>
      <c r="E12" s="149"/>
    </row>
    <row r="13" ht="36" customHeight="1" spans="1:5">
      <c r="A13" s="150" t="s">
        <v>52</v>
      </c>
      <c r="B13" s="138"/>
      <c r="C13" s="138"/>
      <c r="D13" s="148"/>
      <c r="E13" s="149"/>
    </row>
    <row r="14" ht="36" customHeight="1" spans="1:5">
      <c r="A14" s="150" t="s">
        <v>53</v>
      </c>
      <c r="B14" s="138">
        <v>25495</v>
      </c>
      <c r="C14" s="138">
        <v>44362</v>
      </c>
      <c r="D14" s="148">
        <f t="shared" si="0"/>
        <v>0.740027456363993</v>
      </c>
      <c r="E14" s="149"/>
    </row>
    <row r="15" ht="36" customHeight="1" spans="1:5">
      <c r="A15" s="150" t="s">
        <v>54</v>
      </c>
      <c r="B15" s="138"/>
      <c r="C15" s="138"/>
      <c r="D15" s="148"/>
      <c r="E15" s="149"/>
    </row>
    <row r="16" ht="36" customHeight="1" spans="1:5">
      <c r="A16" s="150" t="s">
        <v>55</v>
      </c>
      <c r="B16" s="138">
        <v>3600</v>
      </c>
      <c r="C16" s="138"/>
      <c r="D16" s="148">
        <f t="shared" ref="D16:D18" si="1">(C16-B16)/B16</f>
        <v>-1</v>
      </c>
      <c r="E16" s="149"/>
    </row>
    <row r="17" ht="36" customHeight="1" spans="1:5">
      <c r="A17" s="150" t="s">
        <v>56</v>
      </c>
      <c r="B17" s="138">
        <v>350</v>
      </c>
      <c r="C17" s="138"/>
      <c r="D17" s="148">
        <f t="shared" si="1"/>
        <v>-1</v>
      </c>
      <c r="E17" s="149"/>
    </row>
    <row r="18" ht="36" customHeight="1" spans="1:5">
      <c r="A18" s="150" t="s">
        <v>57</v>
      </c>
      <c r="B18" s="138">
        <v>342</v>
      </c>
      <c r="C18" s="138"/>
      <c r="D18" s="148">
        <f t="shared" si="1"/>
        <v>-1</v>
      </c>
      <c r="E18" s="149"/>
    </row>
    <row r="19" ht="36" customHeight="1" spans="1:5">
      <c r="A19" s="150" t="s">
        <v>58</v>
      </c>
      <c r="B19" s="138"/>
      <c r="C19" s="138"/>
      <c r="D19" s="148"/>
      <c r="E19" s="149"/>
    </row>
    <row r="20" ht="36" customHeight="1" spans="1:5">
      <c r="A20" s="150" t="s">
        <v>59</v>
      </c>
      <c r="B20" s="138"/>
      <c r="C20" s="138"/>
      <c r="D20" s="148"/>
      <c r="E20" s="149"/>
    </row>
    <row r="21" ht="36" customHeight="1" spans="1:5">
      <c r="A21" s="150" t="s">
        <v>60</v>
      </c>
      <c r="B21" s="138"/>
      <c r="C21" s="138"/>
      <c r="D21" s="148"/>
      <c r="E21" s="149"/>
    </row>
    <row r="22" ht="36" customHeight="1" spans="1:5">
      <c r="A22" s="150" t="s">
        <v>61</v>
      </c>
      <c r="B22" s="138">
        <v>2856</v>
      </c>
      <c r="C22" s="138">
        <v>2478</v>
      </c>
      <c r="D22" s="148">
        <f t="shared" ref="D22:D26" si="2">(C22-B22)/B22</f>
        <v>-0.132352941176471</v>
      </c>
      <c r="E22" s="149"/>
    </row>
    <row r="23" ht="36" customHeight="1" spans="1:5">
      <c r="A23" s="150" t="s">
        <v>62</v>
      </c>
      <c r="B23" s="138"/>
      <c r="C23" s="138"/>
      <c r="D23" s="148"/>
      <c r="E23" s="149"/>
    </row>
    <row r="24" ht="36" customHeight="1" spans="1:5">
      <c r="A24" s="150" t="s">
        <v>63</v>
      </c>
      <c r="B24" s="138"/>
      <c r="C24" s="138"/>
      <c r="D24" s="148"/>
      <c r="E24" s="149"/>
    </row>
    <row r="25" ht="36" customHeight="1" spans="1:5">
      <c r="A25" s="150" t="s">
        <v>64</v>
      </c>
      <c r="B25" s="138"/>
      <c r="C25" s="138">
        <v>500</v>
      </c>
      <c r="D25" s="148" t="e">
        <f t="shared" si="2"/>
        <v>#DIV/0!</v>
      </c>
      <c r="E25" s="149"/>
    </row>
    <row r="26" ht="36" customHeight="1" spans="1:5">
      <c r="A26" s="150" t="s">
        <v>65</v>
      </c>
      <c r="B26" s="138">
        <v>76</v>
      </c>
      <c r="C26" s="138">
        <v>76</v>
      </c>
      <c r="D26" s="148">
        <f t="shared" si="2"/>
        <v>0</v>
      </c>
      <c r="E26" s="149"/>
    </row>
    <row r="27" ht="36" customHeight="1" spans="1:5">
      <c r="A27" s="150" t="s">
        <v>66</v>
      </c>
      <c r="B27" s="138"/>
      <c r="C27" s="138"/>
      <c r="D27" s="148"/>
      <c r="E27" s="149"/>
    </row>
    <row r="28" ht="36" customHeight="1" spans="1:5">
      <c r="A28" s="150" t="s">
        <v>67</v>
      </c>
      <c r="B28" s="138"/>
      <c r="C28" s="138"/>
      <c r="D28" s="148"/>
      <c r="E28" s="149"/>
    </row>
    <row r="29" ht="36" customHeight="1" spans="1:5">
      <c r="A29" s="150"/>
      <c r="B29" s="138"/>
      <c r="C29" s="138"/>
      <c r="D29" s="148"/>
      <c r="E29" s="149"/>
    </row>
    <row r="30" s="74" customFormat="1" ht="36" customHeight="1" spans="1:5">
      <c r="A30" s="151" t="s">
        <v>68</v>
      </c>
      <c r="B30" s="136">
        <f>SUBTOTAL(9,B4:B29)</f>
        <v>34385</v>
      </c>
      <c r="C30" s="136">
        <f>SUBTOTAL(9,C4:C28)</f>
        <v>50000</v>
      </c>
      <c r="D30" s="148">
        <f>(C30-B30)/B30</f>
        <v>0.454122437109205</v>
      </c>
      <c r="E30" s="149"/>
    </row>
    <row r="31" ht="36" customHeight="1" spans="1:5">
      <c r="A31" s="86" t="s">
        <v>69</v>
      </c>
      <c r="B31" s="136"/>
      <c r="C31" s="136"/>
      <c r="D31" s="152"/>
      <c r="E31" s="149"/>
    </row>
    <row r="32" ht="36" customHeight="1" spans="1:5">
      <c r="A32" s="153" t="s">
        <v>70</v>
      </c>
      <c r="B32" s="138"/>
      <c r="C32" s="138"/>
      <c r="D32" s="154"/>
      <c r="E32" s="149"/>
    </row>
    <row r="33" ht="36" hidden="1" customHeight="1" spans="1:5">
      <c r="A33" s="153" t="s">
        <v>71</v>
      </c>
      <c r="B33" s="138"/>
      <c r="C33" s="138"/>
      <c r="D33" s="155" t="str">
        <f t="shared" ref="D32:D35" si="3">IF(B33&lt;&gt;0,IF((C33/B33-1)&lt;-30%,"",IF((C33/B33-1)&gt;150%,"",C33/B33-1)),"")</f>
        <v/>
      </c>
      <c r="E33" s="149" t="e">
        <f>IF(LEN(#REF!)=3,"是",IF(A33&lt;&gt;"",IF(SUM(B33:C33)&lt;&gt;0,"是","否"),"是"))</f>
        <v>#REF!</v>
      </c>
    </row>
    <row r="34" ht="36" customHeight="1" spans="1:6">
      <c r="A34" s="156" t="s">
        <v>72</v>
      </c>
      <c r="B34" s="138"/>
      <c r="C34" s="138"/>
      <c r="D34" s="155"/>
      <c r="E34" s="149"/>
      <c r="F34" s="157"/>
    </row>
    <row r="35" s="144" customFormat="1" ht="36" hidden="1" customHeight="1" spans="1:5">
      <c r="A35" s="156" t="s">
        <v>73</v>
      </c>
      <c r="B35" s="138"/>
      <c r="C35" s="138"/>
      <c r="D35" s="158" t="str">
        <f t="shared" si="3"/>
        <v/>
      </c>
      <c r="E35" s="149" t="e">
        <f>IF(LEN(#REF!)=3,"是",IF(A35&lt;&gt;"",IF(SUM(B35:C35)&lt;&gt;0,"是","否"),"是"))</f>
        <v>#REF!</v>
      </c>
    </row>
    <row r="36" s="144" customFormat="1" ht="36" customHeight="1" spans="1:5">
      <c r="A36" s="159" t="s">
        <v>74</v>
      </c>
      <c r="B36" s="136"/>
      <c r="C36" s="136"/>
      <c r="D36" s="158"/>
      <c r="E36" s="149"/>
    </row>
    <row r="37" s="144" customFormat="1" ht="36" customHeight="1" spans="1:5">
      <c r="A37" s="160" t="s">
        <v>75</v>
      </c>
      <c r="B37" s="136"/>
      <c r="C37" s="136"/>
      <c r="D37" s="161"/>
      <c r="E37" s="149"/>
    </row>
    <row r="38" ht="36" customHeight="1" spans="1:6">
      <c r="A38" s="162" t="s">
        <v>76</v>
      </c>
      <c r="B38" s="136">
        <v>34385</v>
      </c>
      <c r="C38" s="136">
        <v>50000</v>
      </c>
      <c r="D38" s="148">
        <f>(C38-B38)/B38</f>
        <v>0.454122437109205</v>
      </c>
      <c r="E38" s="149"/>
      <c r="F38" s="163"/>
    </row>
  </sheetData>
  <autoFilter ref="A3:F38">
    <filterColumn colId="4">
      <customFilters>
        <customFilter operator="equal" val="是"/>
      </customFilters>
    </filterColumn>
  </autoFilter>
  <mergeCells count="1">
    <mergeCell ref="A1:D1"/>
  </mergeCells>
  <conditionalFormatting sqref="C37:G37">
    <cfRule type="cellIs" dxfId="65" priority="1" stopIfTrue="1" operator="lessThan">
      <formula>0</formula>
    </cfRule>
    <cfRule type="cellIs" dxfId="66" priority="2" stopIfTrue="1" operator="greaterThan">
      <formula>5</formula>
    </cfRule>
  </conditionalFormatting>
  <conditionalFormatting sqref="A34:A35">
    <cfRule type="expression" dxfId="67" priority="9" stopIfTrue="1">
      <formula>"len($A:$A)=3"</formula>
    </cfRule>
  </conditionalFormatting>
  <conditionalFormatting sqref="D2:G2 C39:D44 C32:D33 D31 E38:G44 E31:G33">
    <cfRule type="cellIs" dxfId="68" priority="27" stopIfTrue="1" operator="lessThanOrEqual">
      <formula>-1</formula>
    </cfRule>
  </conditionalFormatting>
  <conditionalFormatting sqref="E4:G39">
    <cfRule type="cellIs" dxfId="69" priority="11" stopIfTrue="1" operator="lessThan">
      <formula>0</formula>
    </cfRule>
  </conditionalFormatting>
  <conditionalFormatting sqref="E30:G30 D31:G31">
    <cfRule type="cellIs" dxfId="70" priority="21" stopIfTrue="1" operator="lessThan">
      <formula>0</formula>
    </cfRule>
    <cfRule type="cellIs" dxfId="71" priority="22" stopIfTrue="1" operator="lessThan">
      <formula>0</formula>
    </cfRule>
  </conditionalFormatting>
  <conditionalFormatting sqref="C33:G35">
    <cfRule type="cellIs" dxfId="72" priority="29" stopIfTrue="1" operator="lessThan">
      <formula>0</formula>
    </cfRule>
    <cfRule type="cellIs" dxfId="73" priority="30" stopIfTrue="1" operator="greaterThan">
      <formula>5</formula>
    </cfRule>
  </conditionalFormatting>
  <conditionalFormatting sqref="B34:G35">
    <cfRule type="expression" dxfId="74" priority="14" stopIfTrue="1">
      <formula>"len($A:$A)=3"</formula>
    </cfRule>
  </conditionalFormatting>
  <printOptions horizontalCentered="1"/>
  <pageMargins left="0.472222222222222" right="0.393055555555556" top="0.550694444444444" bottom="0.550694444444444" header="0.118055555555556" footer="0.118055555555556"/>
  <pageSetup paperSize="9" scale="78"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13"/>
  <sheetViews>
    <sheetView showZeros="0" view="pageBreakPreview" zoomScaleNormal="100" zoomScaleSheetLayoutView="100" workbookViewId="0">
      <pane xSplit="1" ySplit="3" topLeftCell="B274" activePane="bottomRight" state="frozen"/>
      <selection/>
      <selection pane="topRight"/>
      <selection pane="bottomLeft"/>
      <selection pane="bottomRight" activeCell="C13" sqref="C13"/>
    </sheetView>
  </sheetViews>
  <sheetFormatPr defaultColWidth="9" defaultRowHeight="14.25" outlineLevelCol="3"/>
  <cols>
    <col min="1" max="1" width="44.5" style="124" customWidth="1"/>
    <col min="2" max="3" width="21.625" style="124" customWidth="1"/>
    <col min="4" max="4" width="21.625" style="125" customWidth="1"/>
    <col min="5" max="16384" width="9" style="124"/>
  </cols>
  <sheetData>
    <row r="1" s="122" customFormat="1" ht="45" customHeight="1" spans="1:4">
      <c r="A1" s="73" t="s">
        <v>77</v>
      </c>
      <c r="B1" s="73"/>
      <c r="C1" s="73"/>
      <c r="D1" s="73"/>
    </row>
    <row r="2" s="122" customFormat="1" ht="20.1" customHeight="1" spans="1:4">
      <c r="A2" s="126"/>
      <c r="B2" s="75"/>
      <c r="C2" s="127"/>
      <c r="D2" s="127" t="s">
        <v>2</v>
      </c>
    </row>
    <row r="3" s="123" customFormat="1" ht="39" customHeight="1" spans="1:4">
      <c r="A3" s="77" t="s">
        <v>3</v>
      </c>
      <c r="B3" s="53" t="s">
        <v>78</v>
      </c>
      <c r="C3" s="53" t="s">
        <v>5</v>
      </c>
      <c r="D3" s="53" t="s">
        <v>79</v>
      </c>
    </row>
    <row r="4" ht="25" customHeight="1" spans="1:4">
      <c r="A4" s="128" t="s">
        <v>43</v>
      </c>
      <c r="B4" s="129">
        <f>SUM(B5:B7,B18:B20,B31,B43,B44,B45:B47,B58:B63,B70:B78)</f>
        <v>1537</v>
      </c>
      <c r="C4" s="129">
        <f>SUM(C5,C6,C7,C18,C19,C20,C31,C43,C44,C45,C46,C47,C58,C59,C60,C61,C62,C63,C71,C72,C73,C74,C75,C76,C77,C78)</f>
        <v>2453</v>
      </c>
      <c r="D4" s="130">
        <f t="shared" ref="D4:D9" si="0">SUM(C4-B4)/B4</f>
        <v>0.595966167859467</v>
      </c>
    </row>
    <row r="5" ht="25" customHeight="1" spans="1:4">
      <c r="A5" s="128" t="s">
        <v>80</v>
      </c>
      <c r="B5" s="129"/>
      <c r="C5" s="129"/>
      <c r="D5" s="130"/>
    </row>
    <row r="6" ht="25" customHeight="1" spans="1:4">
      <c r="A6" s="128" t="s">
        <v>81</v>
      </c>
      <c r="B6" s="129"/>
      <c r="C6" s="129"/>
      <c r="D6" s="130"/>
    </row>
    <row r="7" ht="25" customHeight="1" spans="1:4">
      <c r="A7" s="131" t="s">
        <v>82</v>
      </c>
      <c r="B7" s="129">
        <f>SUM(B8:B17)</f>
        <v>1131</v>
      </c>
      <c r="C7" s="129">
        <f>SUM(C8:C17)</f>
        <v>2148</v>
      </c>
      <c r="D7" s="130">
        <f t="shared" si="0"/>
        <v>0.89920424403183</v>
      </c>
    </row>
    <row r="8" ht="25" customHeight="1" spans="1:4">
      <c r="A8" s="132" t="s">
        <v>83</v>
      </c>
      <c r="B8" s="133">
        <v>473</v>
      </c>
      <c r="C8" s="133">
        <v>622</v>
      </c>
      <c r="D8" s="130">
        <f t="shared" si="0"/>
        <v>0.315010570824524</v>
      </c>
    </row>
    <row r="9" ht="25" customHeight="1" spans="1:4">
      <c r="A9" s="132" t="s">
        <v>84</v>
      </c>
      <c r="B9" s="134">
        <v>294</v>
      </c>
      <c r="C9" s="133">
        <v>1000</v>
      </c>
      <c r="D9" s="130">
        <f t="shared" si="0"/>
        <v>2.40136054421769</v>
      </c>
    </row>
    <row r="10" ht="25" customHeight="1" spans="1:4">
      <c r="A10" s="132" t="s">
        <v>85</v>
      </c>
      <c r="B10" s="134">
        <v>0</v>
      </c>
      <c r="C10" s="133"/>
      <c r="D10" s="135"/>
    </row>
    <row r="11" ht="25" customHeight="1" spans="1:4">
      <c r="A11" s="132" t="s">
        <v>86</v>
      </c>
      <c r="B11" s="134">
        <v>0</v>
      </c>
      <c r="C11" s="133"/>
      <c r="D11" s="135"/>
    </row>
    <row r="12" ht="25" customHeight="1" spans="1:4">
      <c r="A12" s="132" t="s">
        <v>87</v>
      </c>
      <c r="B12" s="134">
        <v>50</v>
      </c>
      <c r="C12" s="133">
        <v>95</v>
      </c>
      <c r="D12" s="130">
        <f t="shared" ref="D12:D17" si="1">SUM(C12-B12)/B12</f>
        <v>0.9</v>
      </c>
    </row>
    <row r="13" ht="25" customHeight="1" spans="1:4">
      <c r="A13" s="132" t="s">
        <v>88</v>
      </c>
      <c r="B13" s="134">
        <v>0</v>
      </c>
      <c r="C13" s="133"/>
      <c r="D13" s="135"/>
    </row>
    <row r="14" ht="25" customHeight="1" spans="1:4">
      <c r="A14" s="132" t="s">
        <v>89</v>
      </c>
      <c r="B14" s="134">
        <v>0</v>
      </c>
      <c r="C14" s="133"/>
      <c r="D14" s="135"/>
    </row>
    <row r="15" ht="25" customHeight="1" spans="1:4">
      <c r="A15" s="132" t="s">
        <v>90</v>
      </c>
      <c r="B15" s="134">
        <v>0</v>
      </c>
      <c r="C15" s="133"/>
      <c r="D15" s="135"/>
    </row>
    <row r="16" ht="25" customHeight="1" spans="1:4">
      <c r="A16" s="132" t="s">
        <v>91</v>
      </c>
      <c r="B16" s="134">
        <v>314</v>
      </c>
      <c r="C16" s="133">
        <v>341</v>
      </c>
      <c r="D16" s="130">
        <f t="shared" si="1"/>
        <v>0.0859872611464968</v>
      </c>
    </row>
    <row r="17" ht="42" customHeight="1" spans="1:4">
      <c r="A17" s="132" t="s">
        <v>92</v>
      </c>
      <c r="B17" s="134">
        <v>0</v>
      </c>
      <c r="C17" s="133">
        <v>90</v>
      </c>
      <c r="D17" s="130" t="e">
        <f t="shared" si="1"/>
        <v>#DIV/0!</v>
      </c>
    </row>
    <row r="18" ht="25" customHeight="1" spans="1:4">
      <c r="A18" s="128" t="s">
        <v>93</v>
      </c>
      <c r="B18" s="136"/>
      <c r="C18" s="136"/>
      <c r="D18" s="130"/>
    </row>
    <row r="19" ht="25" customHeight="1" spans="1:4">
      <c r="A19" s="128" t="s">
        <v>94</v>
      </c>
      <c r="B19" s="136"/>
      <c r="C19" s="136"/>
      <c r="D19" s="130"/>
    </row>
    <row r="20" ht="25" customHeight="1" spans="1:4">
      <c r="A20" s="128" t="s">
        <v>95</v>
      </c>
      <c r="B20" s="136">
        <f>SUM(B21:B30)</f>
        <v>9</v>
      </c>
      <c r="C20" s="136">
        <f>SUM(C21:C30)</f>
        <v>20</v>
      </c>
      <c r="D20" s="130">
        <f>SUM(C20-B20)/B20</f>
        <v>1.22222222222222</v>
      </c>
    </row>
    <row r="21" ht="25" customHeight="1" spans="1:4">
      <c r="A21" s="132" t="s">
        <v>83</v>
      </c>
      <c r="B21" s="137"/>
      <c r="C21" s="137"/>
      <c r="D21" s="135"/>
    </row>
    <row r="22" ht="25" customHeight="1" spans="1:4">
      <c r="A22" s="132" t="s">
        <v>84</v>
      </c>
      <c r="B22" s="138"/>
      <c r="C22" s="138"/>
      <c r="D22" s="135"/>
    </row>
    <row r="23" ht="25" customHeight="1" spans="1:4">
      <c r="A23" s="132" t="s">
        <v>85</v>
      </c>
      <c r="B23" s="138"/>
      <c r="C23" s="138"/>
      <c r="D23" s="135"/>
    </row>
    <row r="24" ht="25" customHeight="1" spans="1:4">
      <c r="A24" s="132" t="s">
        <v>96</v>
      </c>
      <c r="B24" s="138"/>
      <c r="C24" s="138"/>
      <c r="D24" s="135"/>
    </row>
    <row r="25" ht="25" customHeight="1" spans="1:4">
      <c r="A25" s="132" t="s">
        <v>97</v>
      </c>
      <c r="B25" s="133">
        <v>9</v>
      </c>
      <c r="C25" s="133">
        <v>20</v>
      </c>
      <c r="D25" s="130">
        <f>SUM(C25-B25)/B25</f>
        <v>1.22222222222222</v>
      </c>
    </row>
    <row r="26" ht="25" customHeight="1" spans="1:4">
      <c r="A26" s="132" t="s">
        <v>98</v>
      </c>
      <c r="B26" s="138"/>
      <c r="C26" s="138"/>
      <c r="D26" s="135"/>
    </row>
    <row r="27" ht="25" customHeight="1" spans="1:4">
      <c r="A27" s="132" t="s">
        <v>99</v>
      </c>
      <c r="B27" s="138"/>
      <c r="C27" s="138"/>
      <c r="D27" s="135"/>
    </row>
    <row r="28" ht="25" customHeight="1" spans="1:4">
      <c r="A28" s="132" t="s">
        <v>100</v>
      </c>
      <c r="B28" s="138"/>
      <c r="C28" s="138"/>
      <c r="D28" s="135"/>
    </row>
    <row r="29" ht="25" customHeight="1" spans="1:4">
      <c r="A29" s="132" t="s">
        <v>91</v>
      </c>
      <c r="B29" s="138"/>
      <c r="C29" s="138"/>
      <c r="D29" s="135"/>
    </row>
    <row r="30" ht="25" customHeight="1" spans="1:4">
      <c r="A30" s="132" t="s">
        <v>101</v>
      </c>
      <c r="B30" s="138"/>
      <c r="C30" s="138"/>
      <c r="D30" s="135"/>
    </row>
    <row r="31" ht="25" customHeight="1" spans="1:4">
      <c r="A31" s="128" t="s">
        <v>102</v>
      </c>
      <c r="B31" s="136">
        <f>SUM(B32:B42)</f>
        <v>100</v>
      </c>
      <c r="C31" s="136">
        <f>SUM(C32:C42)</f>
        <v>120</v>
      </c>
      <c r="D31" s="130">
        <f>SUM(C31-B31)/B31</f>
        <v>0.2</v>
      </c>
    </row>
    <row r="32" ht="25" customHeight="1" spans="1:4">
      <c r="A32" s="132" t="s">
        <v>83</v>
      </c>
      <c r="B32" s="137"/>
      <c r="C32" s="137"/>
      <c r="D32" s="135"/>
    </row>
    <row r="33" ht="25" customHeight="1" spans="1:4">
      <c r="A33" s="132" t="s">
        <v>84</v>
      </c>
      <c r="B33" s="133">
        <v>100</v>
      </c>
      <c r="C33" s="133">
        <v>120</v>
      </c>
      <c r="D33" s="130">
        <f>SUM(C33-B33)/B33</f>
        <v>0.2</v>
      </c>
    </row>
    <row r="34" ht="25" customHeight="1" spans="1:4">
      <c r="A34" s="132" t="s">
        <v>85</v>
      </c>
      <c r="B34" s="138"/>
      <c r="C34" s="138"/>
      <c r="D34" s="135"/>
    </row>
    <row r="35" ht="25" customHeight="1" spans="1:4">
      <c r="A35" s="132" t="s">
        <v>103</v>
      </c>
      <c r="B35" s="138"/>
      <c r="C35" s="138"/>
      <c r="D35" s="135"/>
    </row>
    <row r="36" ht="25" customHeight="1" spans="1:4">
      <c r="A36" s="132" t="s">
        <v>104</v>
      </c>
      <c r="B36" s="138"/>
      <c r="C36" s="138"/>
      <c r="D36" s="135"/>
    </row>
    <row r="37" ht="25" customHeight="1" spans="1:4">
      <c r="A37" s="132" t="s">
        <v>105</v>
      </c>
      <c r="B37" s="138"/>
      <c r="C37" s="138"/>
      <c r="D37" s="135"/>
    </row>
    <row r="38" ht="25" customHeight="1" spans="1:4">
      <c r="A38" s="132" t="s">
        <v>106</v>
      </c>
      <c r="B38" s="138"/>
      <c r="C38" s="138"/>
      <c r="D38" s="135"/>
    </row>
    <row r="39" ht="25" customHeight="1" spans="1:4">
      <c r="A39" s="132" t="s">
        <v>107</v>
      </c>
      <c r="B39" s="138"/>
      <c r="C39" s="138"/>
      <c r="D39" s="135"/>
    </row>
    <row r="40" ht="25" customHeight="1" spans="1:4">
      <c r="A40" s="132" t="s">
        <v>99</v>
      </c>
      <c r="B40" s="138"/>
      <c r="C40" s="138"/>
      <c r="D40" s="135"/>
    </row>
    <row r="41" ht="25" customHeight="1" spans="1:4">
      <c r="A41" s="132" t="s">
        <v>91</v>
      </c>
      <c r="B41" s="138"/>
      <c r="C41" s="138"/>
      <c r="D41" s="135"/>
    </row>
    <row r="42" ht="25" customHeight="1" spans="1:4">
      <c r="A42" s="132" t="s">
        <v>108</v>
      </c>
      <c r="B42" s="138"/>
      <c r="C42" s="138"/>
      <c r="D42" s="135"/>
    </row>
    <row r="43" ht="25" customHeight="1" spans="1:4">
      <c r="A43" s="128" t="s">
        <v>109</v>
      </c>
      <c r="B43" s="136"/>
      <c r="C43" s="136"/>
      <c r="D43" s="130"/>
    </row>
    <row r="44" ht="25" customHeight="1" spans="1:4">
      <c r="A44" s="128" t="s">
        <v>110</v>
      </c>
      <c r="B44" s="136"/>
      <c r="C44" s="136"/>
      <c r="D44" s="130"/>
    </row>
    <row r="45" ht="25" customHeight="1" spans="1:4">
      <c r="A45" s="128" t="s">
        <v>111</v>
      </c>
      <c r="B45" s="136"/>
      <c r="C45" s="136"/>
      <c r="D45" s="130"/>
    </row>
    <row r="46" ht="25" customHeight="1" spans="1:4">
      <c r="A46" s="128" t="s">
        <v>112</v>
      </c>
      <c r="B46" s="136"/>
      <c r="C46" s="136"/>
      <c r="D46" s="130"/>
    </row>
    <row r="47" ht="25" customHeight="1" spans="1:4">
      <c r="A47" s="128" t="s">
        <v>113</v>
      </c>
      <c r="B47" s="136">
        <f>SUM(B48:B57)</f>
        <v>45</v>
      </c>
      <c r="C47" s="136">
        <f>SUM(C48:C57)</f>
        <v>140</v>
      </c>
      <c r="D47" s="130">
        <f>SUM(C47-B47)/B47</f>
        <v>2.11111111111111</v>
      </c>
    </row>
    <row r="48" ht="25" customHeight="1" spans="1:4">
      <c r="A48" s="132" t="s">
        <v>83</v>
      </c>
      <c r="B48" s="138"/>
      <c r="C48" s="138"/>
      <c r="D48" s="135"/>
    </row>
    <row r="49" ht="25" customHeight="1" spans="1:4">
      <c r="A49" s="132" t="s">
        <v>84</v>
      </c>
      <c r="B49" s="137"/>
      <c r="C49" s="137"/>
      <c r="D49" s="135"/>
    </row>
    <row r="50" ht="25" customHeight="1" spans="1:4">
      <c r="A50" s="132" t="s">
        <v>85</v>
      </c>
      <c r="B50" s="138"/>
      <c r="C50" s="138"/>
      <c r="D50" s="135"/>
    </row>
    <row r="51" ht="25" customHeight="1" spans="1:4">
      <c r="A51" s="132" t="s">
        <v>114</v>
      </c>
      <c r="B51" s="138"/>
      <c r="C51" s="138"/>
      <c r="D51" s="135"/>
    </row>
    <row r="52" ht="25" customHeight="1" spans="1:4">
      <c r="A52" s="132" t="s">
        <v>115</v>
      </c>
      <c r="B52" s="138"/>
      <c r="C52" s="133">
        <v>50</v>
      </c>
      <c r="D52" s="130" t="e">
        <f>SUM(C52-B52)/B52</f>
        <v>#DIV/0!</v>
      </c>
    </row>
    <row r="53" ht="25" customHeight="1" spans="1:4">
      <c r="A53" s="132" t="s">
        <v>116</v>
      </c>
      <c r="B53" s="138"/>
      <c r="C53" s="138"/>
      <c r="D53" s="135"/>
    </row>
    <row r="54" ht="25" customHeight="1" spans="1:4">
      <c r="A54" s="132" t="s">
        <v>117</v>
      </c>
      <c r="B54" s="138"/>
      <c r="C54" s="138"/>
      <c r="D54" s="135"/>
    </row>
    <row r="55" ht="25" customHeight="1" spans="1:4">
      <c r="A55" s="132" t="s">
        <v>118</v>
      </c>
      <c r="B55" s="133">
        <v>45</v>
      </c>
      <c r="C55" s="133">
        <v>90</v>
      </c>
      <c r="D55" s="130">
        <f>SUM(C55-B55)/B55</f>
        <v>1</v>
      </c>
    </row>
    <row r="56" ht="25" customHeight="1" spans="1:4">
      <c r="A56" s="132" t="s">
        <v>91</v>
      </c>
      <c r="B56" s="138"/>
      <c r="C56" s="138"/>
      <c r="D56" s="135"/>
    </row>
    <row r="57" ht="25" customHeight="1" spans="1:4">
      <c r="A57" s="132" t="s">
        <v>119</v>
      </c>
      <c r="B57" s="138"/>
      <c r="C57" s="138"/>
      <c r="D57" s="135"/>
    </row>
    <row r="58" ht="25" customHeight="1" spans="1:4">
      <c r="A58" s="128" t="s">
        <v>120</v>
      </c>
      <c r="B58" s="136"/>
      <c r="C58" s="136"/>
      <c r="D58" s="130"/>
    </row>
    <row r="59" ht="25" customHeight="1" spans="1:4">
      <c r="A59" s="128" t="s">
        <v>121</v>
      </c>
      <c r="B59" s="129"/>
      <c r="C59" s="129"/>
      <c r="D59" s="130"/>
    </row>
    <row r="60" ht="25" customHeight="1" spans="1:4">
      <c r="A60" s="128" t="s">
        <v>122</v>
      </c>
      <c r="B60" s="136"/>
      <c r="C60" s="136"/>
      <c r="D60" s="130"/>
    </row>
    <row r="61" ht="25" customHeight="1" spans="1:4">
      <c r="A61" s="128" t="s">
        <v>123</v>
      </c>
      <c r="B61" s="136"/>
      <c r="C61" s="136"/>
      <c r="D61" s="130"/>
    </row>
    <row r="62" ht="25" customHeight="1" spans="1:4">
      <c r="A62" s="128" t="s">
        <v>124</v>
      </c>
      <c r="B62" s="136"/>
      <c r="C62" s="136"/>
      <c r="D62" s="130"/>
    </row>
    <row r="63" ht="25" customHeight="1" spans="1:4">
      <c r="A63" s="128" t="s">
        <v>125</v>
      </c>
      <c r="B63" s="136">
        <f>SUM(B64:B69)</f>
        <v>44</v>
      </c>
      <c r="C63" s="136">
        <f>SUM(C64:C69)</f>
        <v>25</v>
      </c>
      <c r="D63" s="130">
        <f>SUM(C63-B63)/B63</f>
        <v>-0.431818181818182</v>
      </c>
    </row>
    <row r="64" ht="25" customHeight="1" spans="1:4">
      <c r="A64" s="132" t="s">
        <v>83</v>
      </c>
      <c r="B64" s="138"/>
      <c r="C64" s="138"/>
      <c r="D64" s="135"/>
    </row>
    <row r="65" ht="25" customHeight="1" spans="1:4">
      <c r="A65" s="132" t="s">
        <v>84</v>
      </c>
      <c r="B65" s="137"/>
      <c r="C65" s="137"/>
      <c r="D65" s="135"/>
    </row>
    <row r="66" ht="25" customHeight="1" spans="1:4">
      <c r="A66" s="132" t="s">
        <v>85</v>
      </c>
      <c r="B66" s="138"/>
      <c r="C66" s="138"/>
      <c r="D66" s="135"/>
    </row>
    <row r="67" ht="25" customHeight="1" spans="1:4">
      <c r="A67" s="132" t="s">
        <v>126</v>
      </c>
      <c r="B67" s="138"/>
      <c r="C67" s="138"/>
      <c r="D67" s="135"/>
    </row>
    <row r="68" ht="25" customHeight="1" spans="1:4">
      <c r="A68" s="132" t="s">
        <v>91</v>
      </c>
      <c r="B68" s="138"/>
      <c r="C68" s="138"/>
      <c r="D68" s="135"/>
    </row>
    <row r="69" ht="25" customHeight="1" spans="1:4">
      <c r="A69" s="132" t="s">
        <v>127</v>
      </c>
      <c r="B69" s="133">
        <v>44</v>
      </c>
      <c r="C69" s="133">
        <v>25</v>
      </c>
      <c r="D69" s="130">
        <f>SUM(C69-B69)/B69</f>
        <v>-0.431818181818182</v>
      </c>
    </row>
    <row r="70" ht="25" customHeight="1" spans="1:4">
      <c r="A70" s="128" t="s">
        <v>128</v>
      </c>
      <c r="B70" s="136"/>
      <c r="C70" s="136"/>
      <c r="D70" s="130"/>
    </row>
    <row r="71" ht="25" customHeight="1" spans="1:4">
      <c r="A71" s="128" t="s">
        <v>129</v>
      </c>
      <c r="B71" s="136"/>
      <c r="C71" s="136"/>
      <c r="D71" s="130"/>
    </row>
    <row r="72" ht="25" customHeight="1" spans="1:4">
      <c r="A72" s="128" t="s">
        <v>130</v>
      </c>
      <c r="B72" s="136"/>
      <c r="C72" s="136"/>
      <c r="D72" s="130"/>
    </row>
    <row r="73" ht="25" customHeight="1" spans="1:4">
      <c r="A73" s="128" t="s">
        <v>131</v>
      </c>
      <c r="B73" s="136"/>
      <c r="C73" s="136"/>
      <c r="D73" s="130"/>
    </row>
    <row r="74" ht="25" customHeight="1" spans="1:4">
      <c r="A74" s="128" t="s">
        <v>132</v>
      </c>
      <c r="B74" s="136"/>
      <c r="C74" s="136"/>
      <c r="D74" s="130"/>
    </row>
    <row r="75" ht="25" customHeight="1" spans="1:4">
      <c r="A75" s="128" t="s">
        <v>133</v>
      </c>
      <c r="B75" s="136"/>
      <c r="C75" s="136"/>
      <c r="D75" s="130"/>
    </row>
    <row r="76" ht="25" customHeight="1" spans="1:4">
      <c r="A76" s="128" t="s">
        <v>134</v>
      </c>
      <c r="B76" s="136"/>
      <c r="C76" s="136"/>
      <c r="D76" s="130"/>
    </row>
    <row r="77" ht="25" customHeight="1" spans="1:4">
      <c r="A77" s="128" t="s">
        <v>135</v>
      </c>
      <c r="B77" s="136"/>
      <c r="C77" s="136"/>
      <c r="D77" s="130"/>
    </row>
    <row r="78" ht="25" customHeight="1" spans="1:4">
      <c r="A78" s="128" t="s">
        <v>136</v>
      </c>
      <c r="B78" s="129">
        <f>SUM(B79)</f>
        <v>208</v>
      </c>
      <c r="C78" s="129">
        <f>SUM(C79)</f>
        <v>0</v>
      </c>
      <c r="D78" s="130">
        <f>SUM(C78-B78)/B78</f>
        <v>-1</v>
      </c>
    </row>
    <row r="79" ht="25" customHeight="1" spans="1:4">
      <c r="A79" s="139" t="s">
        <v>137</v>
      </c>
      <c r="B79" s="133">
        <v>208</v>
      </c>
      <c r="C79" s="129"/>
      <c r="D79" s="130">
        <f>SUM(C79-B79)/B79</f>
        <v>-1</v>
      </c>
    </row>
    <row r="80" ht="25" customHeight="1" spans="1:4">
      <c r="A80" s="128" t="s">
        <v>44</v>
      </c>
      <c r="B80" s="136">
        <f>SUM(B81:B82)</f>
        <v>0</v>
      </c>
      <c r="C80" s="136">
        <f>SUM(C81:C82)</f>
        <v>0</v>
      </c>
      <c r="D80" s="130"/>
    </row>
    <row r="81" ht="25" customHeight="1" spans="1:4">
      <c r="A81" s="128" t="s">
        <v>138</v>
      </c>
      <c r="B81" s="136"/>
      <c r="C81" s="136"/>
      <c r="D81" s="130"/>
    </row>
    <row r="82" ht="25" customHeight="1" spans="1:4">
      <c r="A82" s="128" t="s">
        <v>139</v>
      </c>
      <c r="B82" s="136"/>
      <c r="C82" s="136"/>
      <c r="D82" s="130"/>
    </row>
    <row r="83" ht="25" customHeight="1" spans="1:4">
      <c r="A83" s="128" t="s">
        <v>45</v>
      </c>
      <c r="B83" s="129">
        <f>SUM(B84,B85,B86)</f>
        <v>0</v>
      </c>
      <c r="C83" s="129">
        <f>SUM(C84,C85,C86)</f>
        <v>0</v>
      </c>
      <c r="D83" s="130"/>
    </row>
    <row r="84" ht="25" customHeight="1" spans="1:4">
      <c r="A84" s="128" t="s">
        <v>140</v>
      </c>
      <c r="B84" s="129"/>
      <c r="C84" s="129"/>
      <c r="D84" s="130"/>
    </row>
    <row r="85" ht="25" customHeight="1" spans="1:4">
      <c r="A85" s="128" t="s">
        <v>141</v>
      </c>
      <c r="B85" s="136"/>
      <c r="C85" s="136"/>
      <c r="D85" s="130"/>
    </row>
    <row r="86" ht="25" customHeight="1" spans="1:4">
      <c r="A86" s="128" t="s">
        <v>142</v>
      </c>
      <c r="B86" s="136"/>
      <c r="C86" s="136"/>
      <c r="D86" s="130"/>
    </row>
    <row r="87" ht="25" customHeight="1" spans="1:4">
      <c r="A87" s="128" t="s">
        <v>46</v>
      </c>
      <c r="B87" s="136">
        <f>SUM(B88:B97)</f>
        <v>0</v>
      </c>
      <c r="C87" s="136">
        <f>SUM(C88:C97)</f>
        <v>0</v>
      </c>
      <c r="D87" s="130"/>
    </row>
    <row r="88" ht="25" customHeight="1" spans="1:4">
      <c r="A88" s="128" t="s">
        <v>143</v>
      </c>
      <c r="B88" s="136"/>
      <c r="C88" s="136"/>
      <c r="D88" s="130"/>
    </row>
    <row r="89" ht="25" customHeight="1" spans="1:4">
      <c r="A89" s="128" t="s">
        <v>144</v>
      </c>
      <c r="B89" s="136"/>
      <c r="C89" s="136"/>
      <c r="D89" s="130"/>
    </row>
    <row r="90" ht="25" customHeight="1" spans="1:4">
      <c r="A90" s="128" t="s">
        <v>145</v>
      </c>
      <c r="B90" s="136"/>
      <c r="C90" s="136"/>
      <c r="D90" s="130"/>
    </row>
    <row r="91" ht="25" customHeight="1" spans="1:4">
      <c r="A91" s="128" t="s">
        <v>146</v>
      </c>
      <c r="B91" s="136"/>
      <c r="C91" s="136"/>
      <c r="D91" s="130"/>
    </row>
    <row r="92" ht="25" customHeight="1" spans="1:4">
      <c r="A92" s="128" t="s">
        <v>147</v>
      </c>
      <c r="B92" s="136"/>
      <c r="C92" s="136"/>
      <c r="D92" s="130"/>
    </row>
    <row r="93" ht="25" customHeight="1" spans="1:4">
      <c r="A93" s="128" t="s">
        <v>148</v>
      </c>
      <c r="B93" s="136"/>
      <c r="C93" s="136"/>
      <c r="D93" s="130"/>
    </row>
    <row r="94" ht="25" customHeight="1" spans="1:4">
      <c r="A94" s="128" t="s">
        <v>149</v>
      </c>
      <c r="B94" s="136"/>
      <c r="C94" s="136"/>
      <c r="D94" s="130"/>
    </row>
    <row r="95" ht="25" customHeight="1" spans="1:4">
      <c r="A95" s="128" t="s">
        <v>150</v>
      </c>
      <c r="B95" s="136"/>
      <c r="C95" s="136"/>
      <c r="D95" s="130"/>
    </row>
    <row r="96" ht="25" customHeight="1" spans="1:4">
      <c r="A96" s="128" t="s">
        <v>151</v>
      </c>
      <c r="B96" s="129"/>
      <c r="C96" s="129"/>
      <c r="D96" s="130"/>
    </row>
    <row r="97" ht="25" customHeight="1" spans="1:4">
      <c r="A97" s="128" t="s">
        <v>152</v>
      </c>
      <c r="B97" s="136"/>
      <c r="C97" s="136"/>
      <c r="D97" s="130"/>
    </row>
    <row r="98" ht="25" customHeight="1" spans="1:4">
      <c r="A98" s="128" t="s">
        <v>47</v>
      </c>
      <c r="B98" s="136">
        <f>SUM(B99:B108)</f>
        <v>0</v>
      </c>
      <c r="C98" s="136">
        <f>SUM(C99:C108)</f>
        <v>0</v>
      </c>
      <c r="D98" s="130"/>
    </row>
    <row r="99" ht="25" customHeight="1" spans="1:4">
      <c r="A99" s="128" t="s">
        <v>153</v>
      </c>
      <c r="B99" s="129"/>
      <c r="C99" s="129"/>
      <c r="D99" s="130"/>
    </row>
    <row r="100" ht="25" customHeight="1" spans="1:4">
      <c r="A100" s="128" t="s">
        <v>154</v>
      </c>
      <c r="B100" s="136"/>
      <c r="C100" s="136"/>
      <c r="D100" s="130"/>
    </row>
    <row r="101" ht="25" customHeight="1" spans="1:4">
      <c r="A101" s="128" t="s">
        <v>155</v>
      </c>
      <c r="B101" s="136"/>
      <c r="C101" s="136"/>
      <c r="D101" s="130"/>
    </row>
    <row r="102" ht="25" customHeight="1" spans="1:4">
      <c r="A102" s="128" t="s">
        <v>156</v>
      </c>
      <c r="B102" s="136"/>
      <c r="C102" s="136"/>
      <c r="D102" s="130"/>
    </row>
    <row r="103" ht="25" customHeight="1" spans="1:4">
      <c r="A103" s="128" t="s">
        <v>157</v>
      </c>
      <c r="B103" s="136"/>
      <c r="C103" s="136"/>
      <c r="D103" s="130"/>
    </row>
    <row r="104" ht="25" customHeight="1" spans="1:4">
      <c r="A104" s="128" t="s">
        <v>158</v>
      </c>
      <c r="B104" s="136"/>
      <c r="C104" s="136"/>
      <c r="D104" s="130"/>
    </row>
    <row r="105" ht="25" customHeight="1" spans="1:4">
      <c r="A105" s="128" t="s">
        <v>159</v>
      </c>
      <c r="B105" s="129"/>
      <c r="C105" s="129"/>
      <c r="D105" s="130"/>
    </row>
    <row r="106" ht="25" customHeight="1" spans="1:4">
      <c r="A106" s="128" t="s">
        <v>160</v>
      </c>
      <c r="B106" s="136"/>
      <c r="C106" s="136"/>
      <c r="D106" s="130"/>
    </row>
    <row r="107" ht="25" customHeight="1" spans="1:4">
      <c r="A107" s="128" t="s">
        <v>161</v>
      </c>
      <c r="B107" s="136"/>
      <c r="C107" s="136"/>
      <c r="D107" s="130"/>
    </row>
    <row r="108" ht="25" customHeight="1" spans="1:4">
      <c r="A108" s="128" t="s">
        <v>162</v>
      </c>
      <c r="B108" s="136"/>
      <c r="C108" s="136"/>
      <c r="D108" s="130"/>
    </row>
    <row r="109" ht="25" customHeight="1" spans="1:4">
      <c r="A109" s="128" t="s">
        <v>48</v>
      </c>
      <c r="B109" s="136">
        <f>SUM(B110:B119)</f>
        <v>0</v>
      </c>
      <c r="C109" s="136">
        <f>SUM(C110:C119)</f>
        <v>0</v>
      </c>
      <c r="D109" s="130"/>
    </row>
    <row r="110" ht="25" customHeight="1" spans="1:4">
      <c r="A110" s="128" t="s">
        <v>163</v>
      </c>
      <c r="B110" s="136"/>
      <c r="C110" s="136"/>
      <c r="D110" s="130"/>
    </row>
    <row r="111" ht="25" customHeight="1" spans="1:4">
      <c r="A111" s="128" t="s">
        <v>164</v>
      </c>
      <c r="B111" s="136"/>
      <c r="C111" s="136"/>
      <c r="D111" s="130"/>
    </row>
    <row r="112" ht="25" customHeight="1" spans="1:4">
      <c r="A112" s="128" t="s">
        <v>165</v>
      </c>
      <c r="B112" s="136"/>
      <c r="C112" s="136"/>
      <c r="D112" s="130"/>
    </row>
    <row r="113" ht="25" customHeight="1" spans="1:4">
      <c r="A113" s="128" t="s">
        <v>166</v>
      </c>
      <c r="B113" s="136"/>
      <c r="C113" s="136"/>
      <c r="D113" s="130"/>
    </row>
    <row r="114" ht="25" customHeight="1" spans="1:4">
      <c r="A114" s="128" t="s">
        <v>167</v>
      </c>
      <c r="B114" s="136"/>
      <c r="C114" s="136"/>
      <c r="D114" s="130"/>
    </row>
    <row r="115" ht="25" customHeight="1" spans="1:4">
      <c r="A115" s="128" t="s">
        <v>168</v>
      </c>
      <c r="B115" s="136"/>
      <c r="C115" s="136"/>
      <c r="D115" s="130"/>
    </row>
    <row r="116" ht="25" customHeight="1" spans="1:4">
      <c r="A116" s="128" t="s">
        <v>169</v>
      </c>
      <c r="B116" s="129"/>
      <c r="C116" s="129"/>
      <c r="D116" s="130"/>
    </row>
    <row r="117" ht="25" customHeight="1" spans="1:4">
      <c r="A117" s="128" t="s">
        <v>170</v>
      </c>
      <c r="B117" s="136"/>
      <c r="C117" s="136"/>
      <c r="D117" s="130"/>
    </row>
    <row r="118" ht="25" customHeight="1" spans="1:4">
      <c r="A118" s="128" t="s">
        <v>171</v>
      </c>
      <c r="B118" s="136"/>
      <c r="C118" s="136"/>
      <c r="D118" s="130"/>
    </row>
    <row r="119" ht="25" customHeight="1" spans="1:4">
      <c r="A119" s="128" t="s">
        <v>172</v>
      </c>
      <c r="B119" s="129"/>
      <c r="C119" s="129"/>
      <c r="D119" s="130"/>
    </row>
    <row r="120" ht="25" customHeight="1" spans="1:4">
      <c r="A120" s="128" t="s">
        <v>49</v>
      </c>
      <c r="B120" s="136">
        <f>SUM(B121:B126)</f>
        <v>0</v>
      </c>
      <c r="C120" s="136">
        <f>SUM(C121:C126)</f>
        <v>0</v>
      </c>
      <c r="D120" s="130"/>
    </row>
    <row r="121" ht="25" customHeight="1" spans="1:4">
      <c r="A121" s="128" t="s">
        <v>173</v>
      </c>
      <c r="B121" s="129"/>
      <c r="C121" s="129"/>
      <c r="D121" s="130"/>
    </row>
    <row r="122" ht="25" customHeight="1" spans="1:4">
      <c r="A122" s="128" t="s">
        <v>174</v>
      </c>
      <c r="B122" s="129"/>
      <c r="C122" s="129"/>
      <c r="D122" s="130"/>
    </row>
    <row r="123" ht="25" customHeight="1" spans="1:4">
      <c r="A123" s="128" t="s">
        <v>175</v>
      </c>
      <c r="B123" s="136"/>
      <c r="C123" s="136"/>
      <c r="D123" s="130"/>
    </row>
    <row r="124" ht="25" customHeight="1" spans="1:4">
      <c r="A124" s="128" t="s">
        <v>176</v>
      </c>
      <c r="B124" s="129"/>
      <c r="C124" s="129"/>
      <c r="D124" s="130"/>
    </row>
    <row r="125" ht="25" customHeight="1" spans="1:4">
      <c r="A125" s="128" t="s">
        <v>177</v>
      </c>
      <c r="B125" s="136"/>
      <c r="C125" s="136"/>
      <c r="D125" s="130"/>
    </row>
    <row r="126" ht="25" customHeight="1" spans="1:4">
      <c r="A126" s="128" t="s">
        <v>178</v>
      </c>
      <c r="B126" s="136"/>
      <c r="C126" s="136"/>
      <c r="D126" s="130"/>
    </row>
    <row r="127" ht="25" customHeight="1" spans="1:4">
      <c r="A127" s="128" t="s">
        <v>50</v>
      </c>
      <c r="B127" s="136">
        <f>SUM(B128:B131,B139:B151,B152,B154,B157)</f>
        <v>74</v>
      </c>
      <c r="C127" s="136">
        <f>SUM(C128:C131,C139:C151,C152,C154,C157)</f>
        <v>75</v>
      </c>
      <c r="D127" s="130">
        <f>SUM(C127-B127)/B127</f>
        <v>0.0135135135135135</v>
      </c>
    </row>
    <row r="128" ht="25" customHeight="1" spans="1:4">
      <c r="A128" s="128" t="s">
        <v>179</v>
      </c>
      <c r="B128" s="136"/>
      <c r="C128" s="136"/>
      <c r="D128" s="130"/>
    </row>
    <row r="129" ht="25" customHeight="1" spans="1:4">
      <c r="A129" s="128" t="s">
        <v>180</v>
      </c>
      <c r="B129" s="136"/>
      <c r="C129" s="136"/>
      <c r="D129" s="130"/>
    </row>
    <row r="130" ht="25" customHeight="1" spans="1:4">
      <c r="A130" s="128" t="s">
        <v>181</v>
      </c>
      <c r="B130" s="136"/>
      <c r="C130" s="136"/>
      <c r="D130" s="130"/>
    </row>
    <row r="131" ht="25" customHeight="1" spans="1:4">
      <c r="A131" s="128" t="s">
        <v>182</v>
      </c>
      <c r="B131" s="129">
        <f>SUM(B132:B138)</f>
        <v>67</v>
      </c>
      <c r="C131" s="129">
        <f>SUM(C132:C138)</f>
        <v>75</v>
      </c>
      <c r="D131" s="130">
        <f>SUM(C131-B131)/B131</f>
        <v>0.119402985074627</v>
      </c>
    </row>
    <row r="132" ht="25" customHeight="1" spans="1:4">
      <c r="A132" s="132" t="s">
        <v>183</v>
      </c>
      <c r="B132" s="138"/>
      <c r="C132" s="138"/>
      <c r="D132" s="135"/>
    </row>
    <row r="133" ht="25" customHeight="1" spans="1:4">
      <c r="A133" s="132" t="s">
        <v>184</v>
      </c>
      <c r="B133" s="138"/>
      <c r="C133" s="138"/>
      <c r="D133" s="135"/>
    </row>
    <row r="134" ht="25" customHeight="1" spans="1:4">
      <c r="A134" s="132" t="s">
        <v>185</v>
      </c>
      <c r="B134" s="138"/>
      <c r="C134" s="138"/>
      <c r="D134" s="135"/>
    </row>
    <row r="135" ht="39" customHeight="1" spans="1:4">
      <c r="A135" s="132" t="s">
        <v>186</v>
      </c>
      <c r="B135" s="133">
        <v>67</v>
      </c>
      <c r="C135" s="133">
        <v>75</v>
      </c>
      <c r="D135" s="130">
        <f>SUM(C135-B135)/B135</f>
        <v>0.119402985074627</v>
      </c>
    </row>
    <row r="136" ht="25" customHeight="1" spans="1:4">
      <c r="A136" s="132" t="s">
        <v>187</v>
      </c>
      <c r="B136" s="138"/>
      <c r="C136" s="138"/>
      <c r="D136" s="135"/>
    </row>
    <row r="137" ht="41" customHeight="1" spans="1:4">
      <c r="A137" s="132" t="s">
        <v>188</v>
      </c>
      <c r="B137" s="138"/>
      <c r="C137" s="138"/>
      <c r="D137" s="135"/>
    </row>
    <row r="138" ht="25" customHeight="1" spans="1:4">
      <c r="A138" s="132" t="s">
        <v>189</v>
      </c>
      <c r="B138" s="138"/>
      <c r="C138" s="138"/>
      <c r="D138" s="135"/>
    </row>
    <row r="139" ht="25" customHeight="1" spans="1:4">
      <c r="A139" s="128" t="s">
        <v>190</v>
      </c>
      <c r="B139" s="136"/>
      <c r="C139" s="136"/>
      <c r="D139" s="130"/>
    </row>
    <row r="140" ht="25" customHeight="1" spans="1:4">
      <c r="A140" s="128" t="s">
        <v>191</v>
      </c>
      <c r="B140" s="136"/>
      <c r="C140" s="136"/>
      <c r="D140" s="130"/>
    </row>
    <row r="141" ht="25" customHeight="1" spans="1:4">
      <c r="A141" s="128" t="s">
        <v>192</v>
      </c>
      <c r="B141" s="136"/>
      <c r="C141" s="136"/>
      <c r="D141" s="130"/>
    </row>
    <row r="142" ht="25" customHeight="1" spans="1:4">
      <c r="A142" s="140" t="s">
        <v>193</v>
      </c>
      <c r="B142" s="136"/>
      <c r="C142" s="136"/>
      <c r="D142" s="130"/>
    </row>
    <row r="143" ht="25" customHeight="1" spans="1:4">
      <c r="A143" s="140" t="s">
        <v>194</v>
      </c>
      <c r="B143" s="136"/>
      <c r="C143" s="136"/>
      <c r="D143" s="130"/>
    </row>
    <row r="144" ht="25" customHeight="1" spans="1:4">
      <c r="A144" s="140" t="s">
        <v>195</v>
      </c>
      <c r="B144" s="129"/>
      <c r="C144" s="129"/>
      <c r="D144" s="130"/>
    </row>
    <row r="145" ht="25" customHeight="1" spans="1:4">
      <c r="A145" s="128" t="s">
        <v>196</v>
      </c>
      <c r="B145" s="136"/>
      <c r="C145" s="136"/>
      <c r="D145" s="130"/>
    </row>
    <row r="146" ht="25" customHeight="1" spans="1:4">
      <c r="A146" s="128" t="s">
        <v>197</v>
      </c>
      <c r="B146" s="136"/>
      <c r="C146" s="136"/>
      <c r="D146" s="130"/>
    </row>
    <row r="147" ht="25" customHeight="1" spans="1:4">
      <c r="A147" s="128" t="s">
        <v>198</v>
      </c>
      <c r="B147" s="136"/>
      <c r="C147" s="136"/>
      <c r="D147" s="130"/>
    </row>
    <row r="148" ht="25" customHeight="1" spans="1:4">
      <c r="A148" s="128" t="s">
        <v>199</v>
      </c>
      <c r="B148" s="136"/>
      <c r="C148" s="136"/>
      <c r="D148" s="130"/>
    </row>
    <row r="149" ht="25" customHeight="1" spans="1:4">
      <c r="A149" s="128" t="s">
        <v>200</v>
      </c>
      <c r="B149" s="136"/>
      <c r="C149" s="136"/>
      <c r="D149" s="130"/>
    </row>
    <row r="150" ht="25" customHeight="1" spans="1:4">
      <c r="A150" s="128" t="s">
        <v>201</v>
      </c>
      <c r="B150" s="136"/>
      <c r="C150" s="136"/>
      <c r="D150" s="130"/>
    </row>
    <row r="151" ht="25" customHeight="1" spans="1:4">
      <c r="A151" s="128" t="s">
        <v>202</v>
      </c>
      <c r="B151" s="136"/>
      <c r="C151" s="136"/>
      <c r="D151" s="130"/>
    </row>
    <row r="152" ht="25" customHeight="1" spans="1:4">
      <c r="A152" s="128" t="s">
        <v>203</v>
      </c>
      <c r="B152" s="136"/>
      <c r="C152" s="136"/>
      <c r="D152" s="130"/>
    </row>
    <row r="153" ht="25" customHeight="1" spans="1:4">
      <c r="A153" s="140" t="s">
        <v>204</v>
      </c>
      <c r="B153" s="136"/>
      <c r="C153" s="136"/>
      <c r="D153" s="130"/>
    </row>
    <row r="154" ht="25" customHeight="1" spans="1:4">
      <c r="A154" s="128" t="s">
        <v>205</v>
      </c>
      <c r="B154" s="129">
        <f>SUM(B155:B156)</f>
        <v>0</v>
      </c>
      <c r="C154" s="129">
        <f>SUM(C155:C156)</f>
        <v>0</v>
      </c>
      <c r="D154" s="130"/>
    </row>
    <row r="155" ht="40" customHeight="1" spans="1:4">
      <c r="A155" s="132" t="s">
        <v>206</v>
      </c>
      <c r="B155" s="137"/>
      <c r="C155" s="137"/>
      <c r="D155" s="135"/>
    </row>
    <row r="156" ht="25" customHeight="1" spans="1:4">
      <c r="A156" s="132" t="s">
        <v>207</v>
      </c>
      <c r="B156" s="137"/>
      <c r="C156" s="137"/>
      <c r="D156" s="135"/>
    </row>
    <row r="157" ht="25" customHeight="1" spans="1:4">
      <c r="A157" s="128" t="s">
        <v>208</v>
      </c>
      <c r="B157" s="136">
        <f>SUM(B158)</f>
        <v>7</v>
      </c>
      <c r="C157" s="136">
        <f>SUM(C158)</f>
        <v>0</v>
      </c>
      <c r="D157" s="130"/>
    </row>
    <row r="158" ht="25" customHeight="1" spans="1:4">
      <c r="A158" s="132" t="s">
        <v>209</v>
      </c>
      <c r="B158" s="133">
        <v>7</v>
      </c>
      <c r="C158" s="138"/>
      <c r="D158" s="130">
        <f>SUM(C158-B158)/B158</f>
        <v>-1</v>
      </c>
    </row>
    <row r="159" ht="25" customHeight="1" spans="1:4">
      <c r="A159" s="128" t="s">
        <v>51</v>
      </c>
      <c r="B159" s="136">
        <f>SUM(B160:B166,B171,B172:B175,B177)</f>
        <v>55</v>
      </c>
      <c r="C159" s="136">
        <f>SUM(C160:C166,C171,C172:C175,C177)</f>
        <v>56</v>
      </c>
      <c r="D159" s="130">
        <f>SUM(C159-B159)/B159</f>
        <v>0.0181818181818182</v>
      </c>
    </row>
    <row r="160" ht="25" customHeight="1" spans="1:4">
      <c r="A160" s="128" t="s">
        <v>210</v>
      </c>
      <c r="B160" s="136"/>
      <c r="C160" s="136"/>
      <c r="D160" s="130"/>
    </row>
    <row r="161" ht="25" customHeight="1" spans="1:4">
      <c r="A161" s="128" t="s">
        <v>211</v>
      </c>
      <c r="B161" s="129"/>
      <c r="C161" s="129"/>
      <c r="D161" s="130"/>
    </row>
    <row r="162" ht="25" customHeight="1" spans="1:4">
      <c r="A162" s="128" t="s">
        <v>212</v>
      </c>
      <c r="B162" s="136"/>
      <c r="C162" s="136"/>
      <c r="D162" s="130"/>
    </row>
    <row r="163" ht="25" customHeight="1" spans="1:4">
      <c r="A163" s="128" t="s">
        <v>213</v>
      </c>
      <c r="B163" s="136"/>
      <c r="C163" s="136"/>
      <c r="D163" s="130"/>
    </row>
    <row r="164" ht="25" customHeight="1" spans="1:4">
      <c r="A164" s="128" t="s">
        <v>214</v>
      </c>
      <c r="B164" s="129"/>
      <c r="C164" s="129"/>
      <c r="D164" s="130"/>
    </row>
    <row r="165" ht="25" customHeight="1" spans="1:4">
      <c r="A165" s="128" t="s">
        <v>215</v>
      </c>
      <c r="B165" s="136"/>
      <c r="C165" s="136"/>
      <c r="D165" s="130"/>
    </row>
    <row r="166" ht="25" customHeight="1" spans="1:4">
      <c r="A166" s="128" t="s">
        <v>216</v>
      </c>
      <c r="B166" s="136">
        <f>SUM(B167:B170)</f>
        <v>55</v>
      </c>
      <c r="C166" s="136">
        <f>SUM(C167:C170)</f>
        <v>56</v>
      </c>
      <c r="D166" s="130">
        <f t="shared" ref="D166:D170" si="2">SUM(C166-B166)/B166</f>
        <v>0.0181818181818182</v>
      </c>
    </row>
    <row r="167" ht="25" customHeight="1" spans="1:4">
      <c r="A167" s="132" t="s">
        <v>217</v>
      </c>
      <c r="B167" s="133">
        <v>18</v>
      </c>
      <c r="C167" s="138">
        <v>42</v>
      </c>
      <c r="D167" s="130">
        <f t="shared" si="2"/>
        <v>1.33333333333333</v>
      </c>
    </row>
    <row r="168" ht="25" customHeight="1" spans="1:4">
      <c r="A168" s="132" t="s">
        <v>218</v>
      </c>
      <c r="B168" s="134">
        <v>23</v>
      </c>
      <c r="C168" s="138"/>
      <c r="D168" s="130">
        <f t="shared" si="2"/>
        <v>-1</v>
      </c>
    </row>
    <row r="169" ht="25" customHeight="1" spans="1:4">
      <c r="A169" s="132" t="s">
        <v>219</v>
      </c>
      <c r="B169" s="134">
        <v>13</v>
      </c>
      <c r="C169" s="138">
        <v>13</v>
      </c>
      <c r="D169" s="130">
        <f t="shared" si="2"/>
        <v>0</v>
      </c>
    </row>
    <row r="170" ht="25" customHeight="1" spans="1:4">
      <c r="A170" s="132" t="s">
        <v>220</v>
      </c>
      <c r="B170" s="134">
        <v>1</v>
      </c>
      <c r="C170" s="138">
        <v>1</v>
      </c>
      <c r="D170" s="130">
        <f t="shared" si="2"/>
        <v>0</v>
      </c>
    </row>
    <row r="171" ht="25" customHeight="1" spans="1:4">
      <c r="A171" s="128" t="s">
        <v>221</v>
      </c>
      <c r="B171" s="136"/>
      <c r="C171" s="136"/>
      <c r="D171" s="130"/>
    </row>
    <row r="172" ht="25" customHeight="1" spans="1:4">
      <c r="A172" s="128" t="s">
        <v>222</v>
      </c>
      <c r="B172" s="136"/>
      <c r="C172" s="136"/>
      <c r="D172" s="130"/>
    </row>
    <row r="173" ht="25" customHeight="1" spans="1:4">
      <c r="A173" s="128" t="s">
        <v>223</v>
      </c>
      <c r="B173" s="136"/>
      <c r="C173" s="136"/>
      <c r="D173" s="130"/>
    </row>
    <row r="174" ht="25" customHeight="1" spans="1:4">
      <c r="A174" s="128" t="s">
        <v>224</v>
      </c>
      <c r="B174" s="136"/>
      <c r="C174" s="136"/>
      <c r="D174" s="130"/>
    </row>
    <row r="175" ht="25" customHeight="1" spans="1:4">
      <c r="A175" s="128" t="s">
        <v>225</v>
      </c>
      <c r="B175" s="129">
        <f>SUM(B176)</f>
        <v>0</v>
      </c>
      <c r="C175" s="129">
        <f>SUM(C176)</f>
        <v>0</v>
      </c>
      <c r="D175" s="130"/>
    </row>
    <row r="176" ht="25" customHeight="1" spans="1:4">
      <c r="A176" s="132" t="s">
        <v>226</v>
      </c>
      <c r="B176" s="138"/>
      <c r="C176" s="138"/>
      <c r="D176" s="135"/>
    </row>
    <row r="177" ht="25" customHeight="1" spans="1:4">
      <c r="A177" s="128" t="s">
        <v>227</v>
      </c>
      <c r="B177" s="136">
        <f>SUM(B176:B176)</f>
        <v>0</v>
      </c>
      <c r="C177" s="136">
        <f>SUM(C176:C176)</f>
        <v>0</v>
      </c>
      <c r="D177" s="130"/>
    </row>
    <row r="178" ht="25" customHeight="1" spans="1:4">
      <c r="A178" s="132" t="s">
        <v>228</v>
      </c>
      <c r="B178" s="138"/>
      <c r="C178" s="138"/>
      <c r="D178" s="135"/>
    </row>
    <row r="179" ht="25" customHeight="1" spans="1:4">
      <c r="A179" s="128" t="s">
        <v>52</v>
      </c>
      <c r="B179" s="129">
        <f>SUM(B180,B181,B182,B183,B184,B185,B186,B187,B188:B190,B191,B192,B193,B194)</f>
        <v>0</v>
      </c>
      <c r="C179" s="129">
        <f>SUM(C180,C181,C182,C183,C184,C185,C186,C187,C188:C190,C191,C192,C193,C194)</f>
        <v>0</v>
      </c>
      <c r="D179" s="130"/>
    </row>
    <row r="180" ht="25" customHeight="1" spans="1:4">
      <c r="A180" s="128" t="s">
        <v>229</v>
      </c>
      <c r="B180" s="136"/>
      <c r="C180" s="136"/>
      <c r="D180" s="130"/>
    </row>
    <row r="181" ht="25" customHeight="1" spans="1:4">
      <c r="A181" s="128" t="s">
        <v>230</v>
      </c>
      <c r="B181" s="129"/>
      <c r="C181" s="129"/>
      <c r="D181" s="130"/>
    </row>
    <row r="182" ht="25" customHeight="1" spans="1:4">
      <c r="A182" s="128" t="s">
        <v>231</v>
      </c>
      <c r="B182" s="136"/>
      <c r="C182" s="136"/>
      <c r="D182" s="130"/>
    </row>
    <row r="183" ht="25" customHeight="1" spans="1:4">
      <c r="A183" s="128" t="s">
        <v>232</v>
      </c>
      <c r="B183" s="136"/>
      <c r="C183" s="136"/>
      <c r="D183" s="130"/>
    </row>
    <row r="184" ht="25" customHeight="1" spans="1:4">
      <c r="A184" s="128" t="s">
        <v>233</v>
      </c>
      <c r="B184" s="129"/>
      <c r="C184" s="129"/>
      <c r="D184" s="130"/>
    </row>
    <row r="185" ht="25" customHeight="1" spans="1:4">
      <c r="A185" s="128" t="s">
        <v>234</v>
      </c>
      <c r="B185" s="136"/>
      <c r="C185" s="136"/>
      <c r="D185" s="130"/>
    </row>
    <row r="186" ht="25" customHeight="1" spans="1:4">
      <c r="A186" s="128" t="s">
        <v>235</v>
      </c>
      <c r="B186" s="136"/>
      <c r="C186" s="136"/>
      <c r="D186" s="130"/>
    </row>
    <row r="187" ht="25" customHeight="1" spans="1:4">
      <c r="A187" s="128" t="s">
        <v>236</v>
      </c>
      <c r="B187" s="129"/>
      <c r="C187" s="129"/>
      <c r="D187" s="130"/>
    </row>
    <row r="188" ht="25" customHeight="1" spans="1:4">
      <c r="A188" s="128" t="s">
        <v>237</v>
      </c>
      <c r="B188" s="136"/>
      <c r="C188" s="136"/>
      <c r="D188" s="130"/>
    </row>
    <row r="189" ht="25" customHeight="1" spans="1:4">
      <c r="A189" s="128" t="s">
        <v>238</v>
      </c>
      <c r="B189" s="136"/>
      <c r="C189" s="136"/>
      <c r="D189" s="130"/>
    </row>
    <row r="190" ht="25" customHeight="1" spans="1:4">
      <c r="A190" s="128" t="s">
        <v>239</v>
      </c>
      <c r="B190" s="136"/>
      <c r="C190" s="136"/>
      <c r="D190" s="130"/>
    </row>
    <row r="191" ht="25" customHeight="1" spans="1:4">
      <c r="A191" s="128" t="s">
        <v>240</v>
      </c>
      <c r="B191" s="136"/>
      <c r="C191" s="136"/>
      <c r="D191" s="130"/>
    </row>
    <row r="192" ht="25" customHeight="1" spans="1:4">
      <c r="A192" s="128" t="s">
        <v>241</v>
      </c>
      <c r="B192" s="136"/>
      <c r="C192" s="136"/>
      <c r="D192" s="130"/>
    </row>
    <row r="193" ht="25" customHeight="1" spans="1:4">
      <c r="A193" s="128" t="s">
        <v>242</v>
      </c>
      <c r="B193" s="136"/>
      <c r="C193" s="136"/>
      <c r="D193" s="130"/>
    </row>
    <row r="194" ht="25" customHeight="1" spans="1:4">
      <c r="A194" s="128" t="s">
        <v>243</v>
      </c>
      <c r="B194" s="136"/>
      <c r="C194" s="136"/>
      <c r="D194" s="130"/>
    </row>
    <row r="195" ht="25" customHeight="1" spans="1:4">
      <c r="A195" s="128" t="s">
        <v>53</v>
      </c>
      <c r="B195" s="136">
        <f>SUM(B196,B197:B198,B201:B203)</f>
        <v>25495</v>
      </c>
      <c r="C195" s="136">
        <f>SUM(C196,C197:C198,C201:C203)</f>
        <v>44362</v>
      </c>
      <c r="D195" s="130">
        <f>SUM(C195-B195)/B195</f>
        <v>0.740027456363993</v>
      </c>
    </row>
    <row r="196" ht="25" customHeight="1" spans="1:4">
      <c r="A196" s="128" t="s">
        <v>244</v>
      </c>
      <c r="B196" s="129"/>
      <c r="C196" s="129"/>
      <c r="D196" s="130"/>
    </row>
    <row r="197" ht="25" customHeight="1" spans="1:4">
      <c r="A197" s="128" t="s">
        <v>245</v>
      </c>
      <c r="B197" s="136"/>
      <c r="C197" s="136"/>
      <c r="D197" s="130"/>
    </row>
    <row r="198" ht="25" customHeight="1" spans="1:4">
      <c r="A198" s="128" t="s">
        <v>246</v>
      </c>
      <c r="B198" s="136">
        <f>SUM(B199:B200)</f>
        <v>25495</v>
      </c>
      <c r="C198" s="136">
        <f>SUM(C199:C200)</f>
        <v>44362</v>
      </c>
      <c r="D198" s="130">
        <f>SUM(C198-B198)/B198</f>
        <v>0.740027456363993</v>
      </c>
    </row>
    <row r="199" ht="25" customHeight="1" spans="1:4">
      <c r="A199" s="132" t="s">
        <v>247</v>
      </c>
      <c r="B199" s="137"/>
      <c r="C199" s="137"/>
      <c r="D199" s="135"/>
    </row>
    <row r="200" ht="25" customHeight="1" spans="1:4">
      <c r="A200" s="132" t="s">
        <v>248</v>
      </c>
      <c r="B200" s="133">
        <v>25495</v>
      </c>
      <c r="C200" s="133">
        <v>44362</v>
      </c>
      <c r="D200" s="130">
        <f>SUM(C200-B200)/B200</f>
        <v>0.740027456363993</v>
      </c>
    </row>
    <row r="201" ht="25" customHeight="1" spans="1:4">
      <c r="A201" s="128" t="s">
        <v>249</v>
      </c>
      <c r="B201" s="136"/>
      <c r="C201" s="136"/>
      <c r="D201" s="130"/>
    </row>
    <row r="202" ht="25" customHeight="1" spans="1:4">
      <c r="A202" s="128" t="s">
        <v>250</v>
      </c>
      <c r="B202" s="136"/>
      <c r="C202" s="136"/>
      <c r="D202" s="130"/>
    </row>
    <row r="203" ht="25" customHeight="1" spans="1:4">
      <c r="A203" s="128" t="s">
        <v>251</v>
      </c>
      <c r="B203" s="136"/>
      <c r="C203" s="136"/>
      <c r="D203" s="130"/>
    </row>
    <row r="204" ht="25" customHeight="1" spans="1:4">
      <c r="A204" s="128" t="s">
        <v>54</v>
      </c>
      <c r="B204" s="136">
        <f>SUM(B205:B213)</f>
        <v>0</v>
      </c>
      <c r="C204" s="136">
        <f>SUM(C205:C207,C209:C213)</f>
        <v>10</v>
      </c>
      <c r="D204" s="130"/>
    </row>
    <row r="205" ht="25" customHeight="1" spans="1:4">
      <c r="A205" s="128" t="s">
        <v>252</v>
      </c>
      <c r="B205" s="136"/>
      <c r="C205" s="136"/>
      <c r="D205" s="130"/>
    </row>
    <row r="206" ht="25" customHeight="1" spans="1:4">
      <c r="A206" s="128" t="s">
        <v>253</v>
      </c>
      <c r="B206" s="136"/>
      <c r="C206" s="136"/>
      <c r="D206" s="130"/>
    </row>
    <row r="207" ht="25" customHeight="1" spans="1:4">
      <c r="A207" s="128" t="s">
        <v>254</v>
      </c>
      <c r="B207" s="136"/>
      <c r="C207" s="136">
        <f>SUM(C208)</f>
        <v>10</v>
      </c>
      <c r="D207" s="130"/>
    </row>
    <row r="208" ht="25" customHeight="1" spans="1:4">
      <c r="A208" s="132" t="s">
        <v>255</v>
      </c>
      <c r="B208" s="136"/>
      <c r="C208" s="133">
        <v>10</v>
      </c>
      <c r="D208" s="130" t="e">
        <f>SUM(C208-B208)/B208</f>
        <v>#DIV/0!</v>
      </c>
    </row>
    <row r="209" ht="25" customHeight="1" spans="1:4">
      <c r="A209" s="128" t="s">
        <v>256</v>
      </c>
      <c r="B209" s="136"/>
      <c r="C209" s="136"/>
      <c r="D209" s="130"/>
    </row>
    <row r="210" ht="25" customHeight="1" spans="1:4">
      <c r="A210" s="128" t="s">
        <v>257</v>
      </c>
      <c r="B210" s="136"/>
      <c r="C210" s="136"/>
      <c r="D210" s="130"/>
    </row>
    <row r="211" ht="25" customHeight="1" spans="1:4">
      <c r="A211" s="128" t="s">
        <v>258</v>
      </c>
      <c r="B211" s="136"/>
      <c r="C211" s="136"/>
      <c r="D211" s="130"/>
    </row>
    <row r="212" ht="25" customHeight="1" spans="1:4">
      <c r="A212" s="128" t="s">
        <v>259</v>
      </c>
      <c r="B212" s="136"/>
      <c r="C212" s="136"/>
      <c r="D212" s="130"/>
    </row>
    <row r="213" ht="25" customHeight="1" spans="1:4">
      <c r="A213" s="128" t="s">
        <v>260</v>
      </c>
      <c r="B213" s="136"/>
      <c r="C213" s="136"/>
      <c r="D213" s="130"/>
    </row>
    <row r="214" ht="25" customHeight="1" spans="1:4">
      <c r="A214" s="128" t="s">
        <v>55</v>
      </c>
      <c r="B214" s="129">
        <f>SUM(B215,B217:B222)</f>
        <v>3600</v>
      </c>
      <c r="C214" s="129"/>
      <c r="D214" s="130"/>
    </row>
    <row r="215" ht="25" customHeight="1" spans="1:4">
      <c r="A215" s="128" t="s">
        <v>261</v>
      </c>
      <c r="B215" s="136">
        <f>SUM(B216)</f>
        <v>3600</v>
      </c>
      <c r="C215" s="136">
        <f>SUM(C216)</f>
        <v>0</v>
      </c>
      <c r="D215" s="130"/>
    </row>
    <row r="216" ht="25" customHeight="1" spans="1:4">
      <c r="A216" s="132" t="s">
        <v>262</v>
      </c>
      <c r="B216" s="133">
        <v>3600</v>
      </c>
      <c r="C216" s="138"/>
      <c r="D216" s="135"/>
    </row>
    <row r="217" ht="25" customHeight="1" spans="1:4">
      <c r="A217" s="128" t="s">
        <v>263</v>
      </c>
      <c r="B217" s="129"/>
      <c r="C217" s="129"/>
      <c r="D217" s="130"/>
    </row>
    <row r="218" ht="25" customHeight="1" spans="1:4">
      <c r="A218" s="128" t="s">
        <v>264</v>
      </c>
      <c r="B218" s="136"/>
      <c r="C218" s="136"/>
      <c r="D218" s="130"/>
    </row>
    <row r="219" ht="43" customHeight="1" spans="1:4">
      <c r="A219" s="128" t="s">
        <v>265</v>
      </c>
      <c r="B219" s="136"/>
      <c r="C219" s="136"/>
      <c r="D219" s="130"/>
    </row>
    <row r="220" ht="25" customHeight="1" spans="1:4">
      <c r="A220" s="128" t="s">
        <v>266</v>
      </c>
      <c r="B220" s="136"/>
      <c r="C220" s="136"/>
      <c r="D220" s="130"/>
    </row>
    <row r="221" ht="25" customHeight="1" spans="1:4">
      <c r="A221" s="128" t="s">
        <v>267</v>
      </c>
      <c r="B221" s="136"/>
      <c r="C221" s="136"/>
      <c r="D221" s="130"/>
    </row>
    <row r="222" ht="25" customHeight="1" spans="1:4">
      <c r="A222" s="128" t="s">
        <v>268</v>
      </c>
      <c r="B222" s="136"/>
      <c r="C222" s="136"/>
      <c r="D222" s="130"/>
    </row>
    <row r="223" ht="25" customHeight="1" spans="1:4">
      <c r="A223" s="128" t="s">
        <v>56</v>
      </c>
      <c r="B223" s="136">
        <f>SUM(B224:B229,B236)</f>
        <v>350</v>
      </c>
      <c r="C223" s="136">
        <f>SUM(C224:C229,C236)</f>
        <v>0</v>
      </c>
      <c r="D223" s="130">
        <f>SUM(C223-B223)/B223</f>
        <v>-1</v>
      </c>
    </row>
    <row r="224" ht="25" customHeight="1" spans="1:4">
      <c r="A224" s="128" t="s">
        <v>269</v>
      </c>
      <c r="B224" s="136"/>
      <c r="C224" s="136"/>
      <c r="D224" s="130"/>
    </row>
    <row r="225" ht="25" customHeight="1" spans="1:4">
      <c r="A225" s="128" t="s">
        <v>270</v>
      </c>
      <c r="B225" s="136"/>
      <c r="C225" s="136"/>
      <c r="D225" s="130"/>
    </row>
    <row r="226" ht="25" customHeight="1" spans="1:4">
      <c r="A226" s="128" t="s">
        <v>271</v>
      </c>
      <c r="B226" s="136"/>
      <c r="C226" s="136"/>
      <c r="D226" s="130"/>
    </row>
    <row r="227" ht="25" customHeight="1" spans="1:4">
      <c r="A227" s="128" t="s">
        <v>272</v>
      </c>
      <c r="B227" s="136"/>
      <c r="C227" s="136"/>
      <c r="D227" s="130"/>
    </row>
    <row r="228" ht="25" customHeight="1" spans="1:4">
      <c r="A228" s="128" t="s">
        <v>273</v>
      </c>
      <c r="B228" s="136"/>
      <c r="C228" s="136"/>
      <c r="D228" s="130"/>
    </row>
    <row r="229" ht="25" customHeight="1" spans="1:4">
      <c r="A229" s="128" t="s">
        <v>274</v>
      </c>
      <c r="B229" s="136">
        <f>SUM(B230:B235)</f>
        <v>350</v>
      </c>
      <c r="C229" s="136">
        <f>SUM(C230:C235)</f>
        <v>0</v>
      </c>
      <c r="D229" s="130">
        <f>SUM(C229-B229)/B229</f>
        <v>-1</v>
      </c>
    </row>
    <row r="230" ht="25" customHeight="1" spans="1:4">
      <c r="A230" s="132" t="s">
        <v>83</v>
      </c>
      <c r="B230" s="138"/>
      <c r="C230" s="138"/>
      <c r="D230" s="135"/>
    </row>
    <row r="231" ht="25" customHeight="1" spans="1:4">
      <c r="A231" s="132" t="s">
        <v>84</v>
      </c>
      <c r="B231" s="138"/>
      <c r="C231" s="138"/>
      <c r="D231" s="135"/>
    </row>
    <row r="232" ht="25" customHeight="1" spans="1:4">
      <c r="A232" s="132" t="s">
        <v>85</v>
      </c>
      <c r="B232" s="138"/>
      <c r="C232" s="138"/>
      <c r="D232" s="135"/>
    </row>
    <row r="233" ht="25" customHeight="1" spans="1:4">
      <c r="A233" s="132" t="s">
        <v>275</v>
      </c>
      <c r="B233" s="138"/>
      <c r="C233" s="138"/>
      <c r="D233" s="135"/>
    </row>
    <row r="234" ht="25" customHeight="1" spans="1:4">
      <c r="A234" s="132" t="s">
        <v>276</v>
      </c>
      <c r="B234" s="133">
        <v>350</v>
      </c>
      <c r="C234" s="138"/>
      <c r="D234" s="135"/>
    </row>
    <row r="235" ht="39" customHeight="1" spans="1:4">
      <c r="A235" s="132" t="s">
        <v>277</v>
      </c>
      <c r="B235" s="138"/>
      <c r="C235" s="138"/>
      <c r="D235" s="135"/>
    </row>
    <row r="236" ht="25" customHeight="1" spans="1:4">
      <c r="A236" s="128" t="s">
        <v>278</v>
      </c>
      <c r="B236" s="136"/>
      <c r="C236" s="136"/>
      <c r="D236" s="130"/>
    </row>
    <row r="237" ht="25" customHeight="1" spans="1:4">
      <c r="A237" s="128" t="s">
        <v>57</v>
      </c>
      <c r="B237" s="136">
        <f>SUM(B238:B239,B245,)</f>
        <v>342</v>
      </c>
      <c r="C237" s="136">
        <f>SUM(C238:C239,C245,)</f>
        <v>0</v>
      </c>
      <c r="D237" s="130">
        <f>SUM(C237-B237)/B237</f>
        <v>-1</v>
      </c>
    </row>
    <row r="238" ht="25" customHeight="1" spans="1:4">
      <c r="A238" s="128" t="s">
        <v>279</v>
      </c>
      <c r="B238" s="136"/>
      <c r="C238" s="136"/>
      <c r="D238" s="130"/>
    </row>
    <row r="239" ht="25" customHeight="1" spans="1:4">
      <c r="A239" s="128" t="s">
        <v>280</v>
      </c>
      <c r="B239" s="136">
        <f>SUM(B240:B244)</f>
        <v>342</v>
      </c>
      <c r="C239" s="136">
        <f>SUM(C240:C244)</f>
        <v>0</v>
      </c>
      <c r="D239" s="130">
        <f>SUM(C239-B239)/B239</f>
        <v>-1</v>
      </c>
    </row>
    <row r="240" ht="25" customHeight="1" spans="1:4">
      <c r="A240" s="132" t="s">
        <v>83</v>
      </c>
      <c r="B240" s="138"/>
      <c r="C240" s="138"/>
      <c r="D240" s="135"/>
    </row>
    <row r="241" ht="25" customHeight="1" spans="1:4">
      <c r="A241" s="132" t="s">
        <v>84</v>
      </c>
      <c r="B241" s="138"/>
      <c r="C241" s="138"/>
      <c r="D241" s="135"/>
    </row>
    <row r="242" ht="25" customHeight="1" spans="1:4">
      <c r="A242" s="132" t="s">
        <v>85</v>
      </c>
      <c r="B242" s="138"/>
      <c r="C242" s="138"/>
      <c r="D242" s="135"/>
    </row>
    <row r="243" ht="25" customHeight="1" spans="1:4">
      <c r="A243" s="132" t="s">
        <v>281</v>
      </c>
      <c r="B243" s="138"/>
      <c r="C243" s="138"/>
      <c r="D243" s="135"/>
    </row>
    <row r="244" ht="25" customHeight="1" spans="1:4">
      <c r="A244" s="132" t="s">
        <v>282</v>
      </c>
      <c r="B244" s="133">
        <v>342</v>
      </c>
      <c r="C244" s="138"/>
      <c r="D244" s="130">
        <f>SUM(C244-B244)/B244</f>
        <v>-1</v>
      </c>
    </row>
    <row r="245" ht="25" customHeight="1" spans="1:4">
      <c r="A245" s="128" t="s">
        <v>283</v>
      </c>
      <c r="B245" s="136">
        <f>SUM(B246:B247)</f>
        <v>0</v>
      </c>
      <c r="C245" s="136">
        <f>SUM(C246:C247)</f>
        <v>0</v>
      </c>
      <c r="D245" s="130"/>
    </row>
    <row r="246" ht="25" customHeight="1" spans="1:4">
      <c r="A246" s="132" t="s">
        <v>284</v>
      </c>
      <c r="B246" s="137"/>
      <c r="C246" s="137"/>
      <c r="D246" s="135"/>
    </row>
    <row r="247" ht="25" customHeight="1" spans="1:4">
      <c r="A247" s="132" t="s">
        <v>285</v>
      </c>
      <c r="B247" s="138"/>
      <c r="C247" s="138"/>
      <c r="D247" s="135"/>
    </row>
    <row r="248" ht="25" customHeight="1" spans="1:4">
      <c r="A248" s="128" t="s">
        <v>58</v>
      </c>
      <c r="B248" s="136">
        <f>SUM(B249:B253)</f>
        <v>0</v>
      </c>
      <c r="C248" s="136">
        <f>SUM(C249:C253)</f>
        <v>0</v>
      </c>
      <c r="D248" s="130"/>
    </row>
    <row r="249" ht="25" customHeight="1" spans="1:4">
      <c r="A249" s="128" t="s">
        <v>286</v>
      </c>
      <c r="B249" s="136"/>
      <c r="C249" s="136"/>
      <c r="D249" s="130"/>
    </row>
    <row r="250" ht="25" customHeight="1" spans="1:4">
      <c r="A250" s="128" t="s">
        <v>287</v>
      </c>
      <c r="B250" s="129"/>
      <c r="C250" s="129"/>
      <c r="D250" s="130"/>
    </row>
    <row r="251" ht="25" customHeight="1" spans="1:4">
      <c r="A251" s="128" t="s">
        <v>288</v>
      </c>
      <c r="B251" s="136"/>
      <c r="C251" s="136"/>
      <c r="D251" s="130"/>
    </row>
    <row r="252" ht="25" customHeight="1" spans="1:4">
      <c r="A252" s="128" t="s">
        <v>289</v>
      </c>
      <c r="B252" s="136"/>
      <c r="C252" s="136"/>
      <c r="D252" s="130"/>
    </row>
    <row r="253" ht="25" customHeight="1" spans="1:4">
      <c r="A253" s="128" t="s">
        <v>290</v>
      </c>
      <c r="B253" s="129"/>
      <c r="C253" s="129"/>
      <c r="D253" s="130"/>
    </row>
    <row r="254" ht="25" customHeight="1" spans="1:4">
      <c r="A254" s="128" t="s">
        <v>59</v>
      </c>
      <c r="B254" s="136">
        <f>SUM(B255:B263)</f>
        <v>0</v>
      </c>
      <c r="C254" s="136">
        <f>SUM(C255:C263)</f>
        <v>0</v>
      </c>
      <c r="D254" s="130"/>
    </row>
    <row r="255" ht="25" customHeight="1" spans="1:4">
      <c r="A255" s="128" t="s">
        <v>291</v>
      </c>
      <c r="B255" s="136"/>
      <c r="C255" s="136"/>
      <c r="D255" s="130"/>
    </row>
    <row r="256" ht="25" customHeight="1" spans="1:4">
      <c r="A256" s="128" t="s">
        <v>292</v>
      </c>
      <c r="B256" s="136"/>
      <c r="C256" s="136"/>
      <c r="D256" s="130"/>
    </row>
    <row r="257" ht="25" customHeight="1" spans="1:4">
      <c r="A257" s="128" t="s">
        <v>293</v>
      </c>
      <c r="B257" s="136"/>
      <c r="C257" s="136"/>
      <c r="D257" s="130"/>
    </row>
    <row r="258" ht="25" customHeight="1" spans="1:4">
      <c r="A258" s="128" t="s">
        <v>294</v>
      </c>
      <c r="B258" s="136"/>
      <c r="C258" s="136"/>
      <c r="D258" s="130"/>
    </row>
    <row r="259" ht="25" customHeight="1" spans="1:4">
      <c r="A259" s="128" t="s">
        <v>295</v>
      </c>
      <c r="B259" s="136"/>
      <c r="C259" s="136"/>
      <c r="D259" s="130"/>
    </row>
    <row r="260" ht="25" customHeight="1" spans="1:4">
      <c r="A260" s="128" t="s">
        <v>296</v>
      </c>
      <c r="B260" s="129"/>
      <c r="C260" s="129"/>
      <c r="D260" s="130"/>
    </row>
    <row r="261" ht="25" customHeight="1" spans="1:4">
      <c r="A261" s="128" t="s">
        <v>297</v>
      </c>
      <c r="B261" s="136"/>
      <c r="C261" s="136"/>
      <c r="D261" s="130"/>
    </row>
    <row r="262" ht="25" customHeight="1" spans="1:4">
      <c r="A262" s="128" t="s">
        <v>298</v>
      </c>
      <c r="B262" s="136"/>
      <c r="C262" s="136"/>
      <c r="D262" s="130"/>
    </row>
    <row r="263" ht="25" customHeight="1" spans="1:4">
      <c r="A263" s="128" t="s">
        <v>299</v>
      </c>
      <c r="B263" s="136"/>
      <c r="C263" s="136"/>
      <c r="D263" s="130"/>
    </row>
    <row r="264" ht="25" customHeight="1" spans="1:4">
      <c r="A264" s="128" t="s">
        <v>60</v>
      </c>
      <c r="B264" s="136">
        <f>SUM(B265:B267)</f>
        <v>0</v>
      </c>
      <c r="C264" s="138">
        <f>SUM(C265:C267)</f>
        <v>0</v>
      </c>
      <c r="D264" s="130"/>
    </row>
    <row r="265" ht="25" customHeight="1" spans="1:4">
      <c r="A265" s="128" t="s">
        <v>300</v>
      </c>
      <c r="B265" s="136"/>
      <c r="C265" s="136"/>
      <c r="D265" s="130"/>
    </row>
    <row r="266" ht="25" customHeight="1" spans="1:4">
      <c r="A266" s="128" t="s">
        <v>301</v>
      </c>
      <c r="B266" s="136"/>
      <c r="C266" s="136"/>
      <c r="D266" s="130"/>
    </row>
    <row r="267" ht="25" customHeight="1" spans="1:4">
      <c r="A267" s="128" t="s">
        <v>302</v>
      </c>
      <c r="B267" s="136"/>
      <c r="C267" s="136"/>
      <c r="D267" s="130"/>
    </row>
    <row r="268" ht="25" customHeight="1" spans="1:4">
      <c r="A268" s="128" t="s">
        <v>61</v>
      </c>
      <c r="B268" s="136">
        <f>SUM(B269,B280,B284)</f>
        <v>2856</v>
      </c>
      <c r="C268" s="136">
        <f>SUM(C269,C280,C284)</f>
        <v>2478</v>
      </c>
      <c r="D268" s="130"/>
    </row>
    <row r="269" ht="25" customHeight="1" spans="1:4">
      <c r="A269" s="128" t="s">
        <v>303</v>
      </c>
      <c r="B269" s="136">
        <f>SUM(B270:B279)</f>
        <v>2804</v>
      </c>
      <c r="C269" s="136">
        <f>SUM(C270:C279)</f>
        <v>2422</v>
      </c>
      <c r="D269" s="130"/>
    </row>
    <row r="270" ht="25" customHeight="1" spans="1:4">
      <c r="A270" s="132" t="s">
        <v>304</v>
      </c>
      <c r="B270" s="138"/>
      <c r="C270" s="138"/>
      <c r="D270" s="135"/>
    </row>
    <row r="271" ht="25" customHeight="1" spans="1:4">
      <c r="A271" s="132" t="s">
        <v>305</v>
      </c>
      <c r="B271" s="138"/>
      <c r="C271" s="138"/>
      <c r="D271" s="135"/>
    </row>
    <row r="272" ht="25" customHeight="1" spans="1:4">
      <c r="A272" s="132" t="s">
        <v>306</v>
      </c>
      <c r="B272" s="133">
        <v>2454</v>
      </c>
      <c r="C272" s="138">
        <v>2422</v>
      </c>
      <c r="D272" s="130">
        <f>SUM(C272-B272)/B272</f>
        <v>-0.013039934800326</v>
      </c>
    </row>
    <row r="273" ht="25" customHeight="1" spans="1:4">
      <c r="A273" s="132" t="s">
        <v>307</v>
      </c>
      <c r="B273" s="138"/>
      <c r="C273" s="138"/>
      <c r="D273" s="135"/>
    </row>
    <row r="274" ht="25" customHeight="1" spans="1:4">
      <c r="A274" s="132" t="s">
        <v>308</v>
      </c>
      <c r="B274" s="138"/>
      <c r="C274" s="138"/>
      <c r="D274" s="135"/>
    </row>
    <row r="275" ht="25" customHeight="1" spans="1:4">
      <c r="A275" s="132" t="s">
        <v>309</v>
      </c>
      <c r="B275" s="138"/>
      <c r="C275" s="138"/>
      <c r="D275" s="135"/>
    </row>
    <row r="276" ht="25" customHeight="1" spans="1:4">
      <c r="A276" s="132" t="s">
        <v>310</v>
      </c>
      <c r="B276" s="138"/>
      <c r="C276" s="138"/>
      <c r="D276" s="135"/>
    </row>
    <row r="277" ht="25" customHeight="1" spans="1:4">
      <c r="A277" s="132" t="s">
        <v>311</v>
      </c>
      <c r="B277" s="138"/>
      <c r="C277" s="138"/>
      <c r="D277" s="135"/>
    </row>
    <row r="278" ht="25" customHeight="1" spans="1:4">
      <c r="A278" s="132" t="s">
        <v>312</v>
      </c>
      <c r="B278" s="138"/>
      <c r="C278" s="138"/>
      <c r="D278" s="135"/>
    </row>
    <row r="279" ht="25" customHeight="1" spans="1:4">
      <c r="A279" s="132" t="s">
        <v>313</v>
      </c>
      <c r="B279" s="133">
        <v>350</v>
      </c>
      <c r="C279" s="138"/>
      <c r="D279" s="135"/>
    </row>
    <row r="280" ht="25" customHeight="1" spans="1:4">
      <c r="A280" s="128" t="s">
        <v>314</v>
      </c>
      <c r="B280" s="136">
        <f>SUM(B281:B283)</f>
        <v>52</v>
      </c>
      <c r="C280" s="136">
        <f>SUM(C281:C283)</f>
        <v>56</v>
      </c>
      <c r="D280" s="130">
        <f>SUM(C280-B280)/B280</f>
        <v>0.0769230769230769</v>
      </c>
    </row>
    <row r="281" ht="25" customHeight="1" spans="1:4">
      <c r="A281" s="132" t="s">
        <v>315</v>
      </c>
      <c r="B281" s="133">
        <v>52</v>
      </c>
      <c r="C281" s="133">
        <v>56</v>
      </c>
      <c r="D281" s="130">
        <f>SUM(C281-B281)/B281</f>
        <v>0.0769230769230769</v>
      </c>
    </row>
    <row r="282" ht="25" customHeight="1" spans="1:4">
      <c r="A282" s="132" t="s">
        <v>316</v>
      </c>
      <c r="B282" s="137"/>
      <c r="C282" s="137"/>
      <c r="D282" s="135"/>
    </row>
    <row r="283" ht="25" customHeight="1" spans="1:4">
      <c r="A283" s="132" t="s">
        <v>317</v>
      </c>
      <c r="B283" s="138"/>
      <c r="C283" s="138"/>
      <c r="D283" s="135"/>
    </row>
    <row r="284" ht="25" customHeight="1" spans="1:4">
      <c r="A284" s="128" t="s">
        <v>318</v>
      </c>
      <c r="B284" s="136"/>
      <c r="C284" s="136"/>
      <c r="D284" s="130"/>
    </row>
    <row r="285" ht="25" customHeight="1" spans="1:4">
      <c r="A285" s="128" t="s">
        <v>62</v>
      </c>
      <c r="B285" s="136">
        <f>SUM(B286:B290)</f>
        <v>0</v>
      </c>
      <c r="C285" s="136">
        <f>SUM(C286:C290)</f>
        <v>0</v>
      </c>
      <c r="D285" s="130"/>
    </row>
    <row r="286" ht="25" customHeight="1" spans="1:4">
      <c r="A286" s="128" t="s">
        <v>319</v>
      </c>
      <c r="B286" s="136"/>
      <c r="C286" s="136"/>
      <c r="D286" s="130"/>
    </row>
    <row r="287" ht="25" customHeight="1" spans="1:4">
      <c r="A287" s="128" t="s">
        <v>320</v>
      </c>
      <c r="B287" s="136"/>
      <c r="C287" s="136"/>
      <c r="D287" s="130"/>
    </row>
    <row r="288" ht="25" customHeight="1" spans="1:4">
      <c r="A288" s="128" t="s">
        <v>321</v>
      </c>
      <c r="B288" s="136"/>
      <c r="C288" s="136"/>
      <c r="D288" s="130"/>
    </row>
    <row r="289" ht="25" customHeight="1" spans="1:4">
      <c r="A289" s="128" t="s">
        <v>322</v>
      </c>
      <c r="B289" s="136"/>
      <c r="C289" s="136"/>
      <c r="D289" s="130"/>
    </row>
    <row r="290" ht="25" customHeight="1" spans="1:4">
      <c r="A290" s="128" t="s">
        <v>323</v>
      </c>
      <c r="B290" s="136"/>
      <c r="C290" s="136"/>
      <c r="D290" s="130"/>
    </row>
    <row r="291" ht="25" customHeight="1" spans="1:4">
      <c r="A291" s="128" t="s">
        <v>63</v>
      </c>
      <c r="B291" s="129">
        <f>SUM(B292:B299)</f>
        <v>0</v>
      </c>
      <c r="C291" s="129">
        <f>SUM(C292:C299)</f>
        <v>0</v>
      </c>
      <c r="D291" s="130"/>
    </row>
    <row r="292" ht="25" customHeight="1" spans="1:4">
      <c r="A292" s="128" t="s">
        <v>324</v>
      </c>
      <c r="B292" s="136"/>
      <c r="C292" s="136"/>
      <c r="D292" s="130"/>
    </row>
    <row r="293" ht="25" customHeight="1" spans="1:4">
      <c r="A293" s="128" t="s">
        <v>325</v>
      </c>
      <c r="B293" s="129"/>
      <c r="C293" s="129"/>
      <c r="D293" s="130"/>
    </row>
    <row r="294" ht="25" customHeight="1" spans="1:4">
      <c r="A294" s="128" t="s">
        <v>326</v>
      </c>
      <c r="B294" s="136"/>
      <c r="C294" s="136"/>
      <c r="D294" s="130"/>
    </row>
    <row r="295" ht="25" customHeight="1" spans="1:4">
      <c r="A295" s="128" t="s">
        <v>327</v>
      </c>
      <c r="B295" s="136"/>
      <c r="C295" s="136"/>
      <c r="D295" s="130"/>
    </row>
    <row r="296" ht="25" customHeight="1" spans="1:4">
      <c r="A296" s="128" t="s">
        <v>328</v>
      </c>
      <c r="B296" s="129"/>
      <c r="C296" s="129"/>
      <c r="D296" s="130"/>
    </row>
    <row r="297" ht="25" customHeight="1" spans="1:4">
      <c r="A297" s="128" t="s">
        <v>329</v>
      </c>
      <c r="B297" s="136"/>
      <c r="C297" s="136"/>
      <c r="D297" s="130"/>
    </row>
    <row r="298" ht="25" customHeight="1" spans="1:4">
      <c r="A298" s="128" t="s">
        <v>330</v>
      </c>
      <c r="B298" s="136"/>
      <c r="C298" s="136"/>
      <c r="D298" s="130"/>
    </row>
    <row r="299" ht="25" customHeight="1" spans="1:4">
      <c r="A299" s="128" t="s">
        <v>331</v>
      </c>
      <c r="B299" s="136"/>
      <c r="C299" s="136"/>
      <c r="D299" s="130"/>
    </row>
    <row r="300" ht="25" customHeight="1" spans="1:4">
      <c r="A300" s="128" t="s">
        <v>64</v>
      </c>
      <c r="B300" s="136"/>
      <c r="C300" s="136">
        <v>500</v>
      </c>
      <c r="D300" s="130" t="e">
        <f t="shared" ref="D300:D303" si="3">SUM(C300-B300)/B300</f>
        <v>#DIV/0!</v>
      </c>
    </row>
    <row r="301" ht="25" customHeight="1" spans="1:4">
      <c r="A301" s="128" t="s">
        <v>65</v>
      </c>
      <c r="B301" s="136">
        <f>SUM(B302)</f>
        <v>76</v>
      </c>
      <c r="C301" s="136">
        <f>SUM(C302)</f>
        <v>76</v>
      </c>
      <c r="D301" s="130">
        <f t="shared" si="3"/>
        <v>0</v>
      </c>
    </row>
    <row r="302" ht="25" customHeight="1" spans="1:4">
      <c r="A302" s="128" t="s">
        <v>332</v>
      </c>
      <c r="B302" s="136">
        <f>SUM(B303:B306)</f>
        <v>76</v>
      </c>
      <c r="C302" s="136">
        <f>SUM(C303:C306)</f>
        <v>76</v>
      </c>
      <c r="D302" s="130">
        <f t="shared" si="3"/>
        <v>0</v>
      </c>
    </row>
    <row r="303" ht="25" customHeight="1" spans="1:4">
      <c r="A303" s="132" t="s">
        <v>333</v>
      </c>
      <c r="B303" s="133">
        <v>76</v>
      </c>
      <c r="C303" s="138">
        <v>76</v>
      </c>
      <c r="D303" s="130">
        <f t="shared" si="3"/>
        <v>0</v>
      </c>
    </row>
    <row r="304" ht="39" customHeight="1" spans="1:4">
      <c r="A304" s="132" t="s">
        <v>334</v>
      </c>
      <c r="B304" s="138"/>
      <c r="C304" s="138"/>
      <c r="D304" s="135"/>
    </row>
    <row r="305" ht="41" customHeight="1" spans="1:4">
      <c r="A305" s="132" t="s">
        <v>335</v>
      </c>
      <c r="B305" s="138"/>
      <c r="C305" s="138"/>
      <c r="D305" s="135"/>
    </row>
    <row r="306" ht="25" customHeight="1" spans="1:4">
      <c r="A306" s="132" t="s">
        <v>336</v>
      </c>
      <c r="B306" s="138"/>
      <c r="C306" s="138"/>
      <c r="D306" s="135"/>
    </row>
    <row r="307" ht="25" customHeight="1" spans="1:4">
      <c r="A307" s="128" t="s">
        <v>66</v>
      </c>
      <c r="B307" s="136">
        <f>SUM(B308)</f>
        <v>0</v>
      </c>
      <c r="C307" s="136">
        <f>SUM(C308)</f>
        <v>0</v>
      </c>
      <c r="D307" s="130"/>
    </row>
    <row r="308" ht="25" customHeight="1" spans="1:4">
      <c r="A308" s="132" t="s">
        <v>337</v>
      </c>
      <c r="B308" s="138"/>
      <c r="C308" s="138"/>
      <c r="D308" s="135"/>
    </row>
    <row r="309" ht="25" customHeight="1" spans="1:4">
      <c r="A309" s="128" t="s">
        <v>67</v>
      </c>
      <c r="B309" s="129">
        <f>SUM(B310:B311)</f>
        <v>0</v>
      </c>
      <c r="C309" s="129">
        <f>SUM(C310:C311)</f>
        <v>0</v>
      </c>
      <c r="D309" s="130"/>
    </row>
    <row r="310" ht="25" customHeight="1" spans="1:4">
      <c r="A310" s="132" t="s">
        <v>338</v>
      </c>
      <c r="B310" s="137"/>
      <c r="C310" s="137"/>
      <c r="D310" s="135"/>
    </row>
    <row r="311" ht="25" customHeight="1" spans="1:4">
      <c r="A311" s="132" t="s">
        <v>299</v>
      </c>
      <c r="B311" s="138"/>
      <c r="C311" s="138"/>
      <c r="D311" s="135"/>
    </row>
    <row r="312" ht="25" customHeight="1" spans="1:4">
      <c r="A312" s="128"/>
      <c r="B312" s="141"/>
      <c r="C312" s="141"/>
      <c r="D312" s="130"/>
    </row>
    <row r="313" ht="25" customHeight="1" spans="1:4">
      <c r="A313" s="142" t="s">
        <v>339</v>
      </c>
      <c r="B313" s="136">
        <f>SUM(B4,B80,B83,B87,B98,B109,B120,B127,B159,B179,B195,B214,B223,B237,B248,B254,B264,B268,B285,B291,B300,B301,B307,B309)</f>
        <v>34385</v>
      </c>
      <c r="C313" s="136">
        <f>SUM(C4,C80,C83,C87,C98,C109,C120,C127,C159,C179,C195,C214,C223,C237,C248,C254,C264,C268,C285,C291,C300,C301,C307,C309)</f>
        <v>50000</v>
      </c>
      <c r="D313" s="130">
        <f>SUM(C313-B313)/B313</f>
        <v>0.454122437109205</v>
      </c>
    </row>
  </sheetData>
  <autoFilter ref="A3:D313"/>
  <mergeCells count="1">
    <mergeCell ref="A1:D1"/>
  </mergeCells>
  <printOptions horizontalCentered="1"/>
  <pageMargins left="0.471527777777778" right="0.393055555555556" top="1.14166666666667" bottom="0.747916666666667" header="0.313888888888889" footer="0.313888888888889"/>
  <pageSetup paperSize="9" scale="75"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1"/>
  <sheetViews>
    <sheetView showZeros="0" view="pageBreakPreview" zoomScaleNormal="100" zoomScaleSheetLayoutView="100" workbookViewId="0">
      <selection activeCell="A1" sqref="A1:B1"/>
    </sheetView>
  </sheetViews>
  <sheetFormatPr defaultColWidth="9" defaultRowHeight="13.5" outlineLevelCol="1"/>
  <cols>
    <col min="1" max="1" width="79" customWidth="1"/>
    <col min="2" max="2" width="36.5" customWidth="1"/>
  </cols>
  <sheetData>
    <row r="1" ht="45" customHeight="1" spans="1:2">
      <c r="A1" s="111" t="s">
        <v>340</v>
      </c>
      <c r="B1" s="111"/>
    </row>
    <row r="2" ht="20.1" customHeight="1" spans="1:2">
      <c r="A2" s="112"/>
      <c r="B2" s="113" t="s">
        <v>2</v>
      </c>
    </row>
    <row r="3" ht="45" customHeight="1" spans="1:2">
      <c r="A3" s="114" t="s">
        <v>341</v>
      </c>
      <c r="B3" s="115" t="s">
        <v>5</v>
      </c>
    </row>
    <row r="4" ht="30" customHeight="1" spans="1:2">
      <c r="A4" s="116" t="s">
        <v>342</v>
      </c>
      <c r="B4" s="117">
        <f>SUM(B5:B8)</f>
        <v>743</v>
      </c>
    </row>
    <row r="5" ht="30" customHeight="1" spans="1:2">
      <c r="A5" s="118" t="s">
        <v>343</v>
      </c>
      <c r="B5" s="119">
        <v>358</v>
      </c>
    </row>
    <row r="6" ht="30" customHeight="1" spans="1:2">
      <c r="A6" s="118" t="s">
        <v>344</v>
      </c>
      <c r="B6" s="119">
        <v>138</v>
      </c>
    </row>
    <row r="7" ht="30" customHeight="1" spans="1:2">
      <c r="A7" s="118" t="s">
        <v>345</v>
      </c>
      <c r="B7" s="119">
        <v>56</v>
      </c>
    </row>
    <row r="8" ht="30" customHeight="1" spans="1:2">
      <c r="A8" s="118" t="s">
        <v>346</v>
      </c>
      <c r="B8" s="119">
        <v>191</v>
      </c>
    </row>
    <row r="9" ht="30" customHeight="1" spans="1:2">
      <c r="A9" s="116" t="s">
        <v>347</v>
      </c>
      <c r="B9" s="117">
        <f>SUM(B10:B19)</f>
        <v>2132</v>
      </c>
    </row>
    <row r="10" ht="30" customHeight="1" spans="1:2">
      <c r="A10" s="118" t="s">
        <v>348</v>
      </c>
      <c r="B10" s="119">
        <v>1607</v>
      </c>
    </row>
    <row r="11" ht="30" customHeight="1" spans="1:2">
      <c r="A11" s="118" t="s">
        <v>349</v>
      </c>
      <c r="B11" s="119">
        <v>10</v>
      </c>
    </row>
    <row r="12" ht="30" customHeight="1" spans="1:2">
      <c r="A12" s="118" t="s">
        <v>350</v>
      </c>
      <c r="B12" s="119">
        <v>20</v>
      </c>
    </row>
    <row r="13" ht="30" customHeight="1" spans="1:2">
      <c r="A13" s="118" t="s">
        <v>351</v>
      </c>
      <c r="B13" s="119"/>
    </row>
    <row r="14" ht="30" customHeight="1" spans="1:2">
      <c r="A14" s="118" t="s">
        <v>352</v>
      </c>
      <c r="B14" s="119">
        <v>215</v>
      </c>
    </row>
    <row r="15" ht="30" customHeight="1" spans="1:2">
      <c r="A15" s="118" t="s">
        <v>353</v>
      </c>
      <c r="B15" s="119">
        <v>20</v>
      </c>
    </row>
    <row r="16" ht="30" customHeight="1" spans="1:2">
      <c r="A16" s="118" t="s">
        <v>354</v>
      </c>
      <c r="B16" s="119">
        <v>50</v>
      </c>
    </row>
    <row r="17" ht="30" customHeight="1" spans="1:2">
      <c r="A17" s="118" t="s">
        <v>355</v>
      </c>
      <c r="B17" s="119">
        <v>30</v>
      </c>
    </row>
    <row r="18" ht="30" customHeight="1" spans="1:2">
      <c r="A18" s="118" t="s">
        <v>356</v>
      </c>
      <c r="B18" s="119">
        <v>100</v>
      </c>
    </row>
    <row r="19" ht="30" customHeight="1" spans="1:2">
      <c r="A19" s="118" t="s">
        <v>357</v>
      </c>
      <c r="B19" s="119">
        <v>80</v>
      </c>
    </row>
    <row r="20" ht="30" customHeight="1" spans="1:2">
      <c r="A20" s="116" t="s">
        <v>358</v>
      </c>
      <c r="B20" s="117">
        <f>SUM(B21)</f>
        <v>0</v>
      </c>
    </row>
    <row r="21" ht="30" customHeight="1" spans="1:2">
      <c r="A21" s="118" t="s">
        <v>359</v>
      </c>
      <c r="B21" s="120"/>
    </row>
    <row r="22" ht="30" customHeight="1" spans="1:2">
      <c r="A22" s="116" t="s">
        <v>360</v>
      </c>
      <c r="B22" s="117">
        <f>SUM(B23:B24)</f>
        <v>289</v>
      </c>
    </row>
    <row r="23" ht="30" customHeight="1" spans="1:2">
      <c r="A23" s="118" t="s">
        <v>361</v>
      </c>
      <c r="B23" s="120">
        <v>235</v>
      </c>
    </row>
    <row r="24" ht="30" customHeight="1" spans="1:2">
      <c r="A24" s="118" t="s">
        <v>362</v>
      </c>
      <c r="B24" s="119">
        <v>54</v>
      </c>
    </row>
    <row r="25" ht="30" customHeight="1" spans="1:2">
      <c r="A25" s="116" t="s">
        <v>363</v>
      </c>
      <c r="B25" s="117">
        <f>SUM(B26)</f>
        <v>0</v>
      </c>
    </row>
    <row r="26" ht="30" customHeight="1" spans="1:2">
      <c r="A26" s="118" t="s">
        <v>364</v>
      </c>
      <c r="B26" s="120"/>
    </row>
    <row r="27" ht="30" customHeight="1" spans="1:2">
      <c r="A27" s="116" t="s">
        <v>365</v>
      </c>
      <c r="B27" s="117">
        <f>SUM(B28:B30)</f>
        <v>0</v>
      </c>
    </row>
    <row r="28" ht="30" customHeight="1" spans="1:2">
      <c r="A28" s="118" t="s">
        <v>366</v>
      </c>
      <c r="B28" s="119"/>
    </row>
    <row r="29" ht="30" customHeight="1" spans="1:2">
      <c r="A29" s="118" t="s">
        <v>367</v>
      </c>
      <c r="B29" s="119"/>
    </row>
    <row r="30" ht="30" customHeight="1" spans="1:2">
      <c r="A30" s="118" t="s">
        <v>368</v>
      </c>
      <c r="B30" s="119"/>
    </row>
    <row r="31" ht="30" customHeight="1" spans="1:2">
      <c r="A31" s="121" t="s">
        <v>369</v>
      </c>
      <c r="B31" s="117">
        <f>SUM(B4,B9,B20,B22,B25,B27)</f>
        <v>3164</v>
      </c>
    </row>
  </sheetData>
  <autoFilter ref="A3:B31"/>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1"/>
  <sheetViews>
    <sheetView workbookViewId="0">
      <selection activeCell="A11" sqref="A11:E11"/>
    </sheetView>
  </sheetViews>
  <sheetFormatPr defaultColWidth="9" defaultRowHeight="13.5" outlineLevelCol="4"/>
  <cols>
    <col min="1" max="1" width="37.75" style="93" customWidth="1"/>
    <col min="2" max="2" width="22" style="93" customWidth="1"/>
    <col min="3" max="4" width="23.8833333333333" style="93" customWidth="1"/>
    <col min="5" max="5" width="24.5" style="93" customWidth="1"/>
    <col min="6" max="256" width="9" style="93"/>
    <col min="257" max="16384" width="9" style="94"/>
  </cols>
  <sheetData>
    <row r="1" s="93" customFormat="1" ht="40.5" customHeight="1" spans="1:5">
      <c r="A1" s="95" t="s">
        <v>370</v>
      </c>
      <c r="B1" s="95"/>
      <c r="C1" s="95"/>
      <c r="D1" s="95"/>
      <c r="E1" s="95"/>
    </row>
    <row r="2" s="93" customFormat="1" ht="17" customHeight="1" spans="1:5">
      <c r="A2" s="96"/>
      <c r="B2" s="96"/>
      <c r="C2" s="96"/>
      <c r="D2" s="97"/>
      <c r="E2" s="98" t="s">
        <v>2</v>
      </c>
    </row>
    <row r="3" s="94" customFormat="1" ht="24.95" customHeight="1" spans="1:5">
      <c r="A3" s="99" t="s">
        <v>3</v>
      </c>
      <c r="B3" s="99" t="s">
        <v>78</v>
      </c>
      <c r="C3" s="99" t="s">
        <v>5</v>
      </c>
      <c r="D3" s="100" t="s">
        <v>371</v>
      </c>
      <c r="E3" s="101"/>
    </row>
    <row r="4" s="94" customFormat="1" ht="24.95" customHeight="1" spans="1:5">
      <c r="A4" s="102"/>
      <c r="B4" s="102"/>
      <c r="C4" s="102"/>
      <c r="D4" s="103" t="s">
        <v>372</v>
      </c>
      <c r="E4" s="103" t="s">
        <v>373</v>
      </c>
    </row>
    <row r="5" s="93" customFormat="1" ht="35" customHeight="1" spans="1:5">
      <c r="A5" s="104" t="s">
        <v>374</v>
      </c>
      <c r="B5" s="105">
        <f>SUM(B6:B8)</f>
        <v>175</v>
      </c>
      <c r="C5" s="105">
        <f>SUM(C6:C8)</f>
        <v>130</v>
      </c>
      <c r="D5" s="105">
        <f>SUM(D6:D8)</f>
        <v>-45</v>
      </c>
      <c r="E5" s="106">
        <f t="shared" ref="E5:E10" si="0">D5/B5*100</f>
        <v>-25.7142857142857</v>
      </c>
    </row>
    <row r="6" s="93" customFormat="1" ht="35" customHeight="1" spans="1:5">
      <c r="A6" s="107" t="s">
        <v>375</v>
      </c>
      <c r="B6" s="108">
        <v>50</v>
      </c>
      <c r="C6" s="108">
        <v>50</v>
      </c>
      <c r="D6" s="108">
        <f>SUM(C6-B6)</f>
        <v>0</v>
      </c>
      <c r="E6" s="106">
        <f t="shared" si="0"/>
        <v>0</v>
      </c>
    </row>
    <row r="7" s="93" customFormat="1" ht="35" customHeight="1" spans="1:5">
      <c r="A7" s="107" t="s">
        <v>376</v>
      </c>
      <c r="B7" s="108">
        <v>20</v>
      </c>
      <c r="C7" s="108">
        <v>20</v>
      </c>
      <c r="D7" s="108">
        <f>SUM(C7-B7)</f>
        <v>0</v>
      </c>
      <c r="E7" s="106">
        <f t="shared" si="0"/>
        <v>0</v>
      </c>
    </row>
    <row r="8" s="93" customFormat="1" ht="35" customHeight="1" spans="1:5">
      <c r="A8" s="107" t="s">
        <v>377</v>
      </c>
      <c r="B8" s="108">
        <f>SUM(B9:B10)</f>
        <v>105</v>
      </c>
      <c r="C8" s="108">
        <f>SUM(C9:C10)</f>
        <v>60</v>
      </c>
      <c r="D8" s="108">
        <f>SUM(C8-B8)</f>
        <v>-45</v>
      </c>
      <c r="E8" s="106">
        <f t="shared" si="0"/>
        <v>-42.8571428571429</v>
      </c>
    </row>
    <row r="9" s="93" customFormat="1" ht="35" customHeight="1" spans="1:5">
      <c r="A9" s="109" t="s">
        <v>378</v>
      </c>
      <c r="B9" s="108">
        <v>75</v>
      </c>
      <c r="C9" s="108">
        <v>30</v>
      </c>
      <c r="D9" s="108">
        <f>SUM(C9-B9)</f>
        <v>-45</v>
      </c>
      <c r="E9" s="106">
        <f t="shared" si="0"/>
        <v>-60</v>
      </c>
    </row>
    <row r="10" s="93" customFormat="1" ht="35" customHeight="1" spans="1:5">
      <c r="A10" s="109" t="s">
        <v>379</v>
      </c>
      <c r="B10" s="108">
        <v>30</v>
      </c>
      <c r="C10" s="108">
        <v>30</v>
      </c>
      <c r="D10" s="108">
        <f>SUM(C10-B10)</f>
        <v>0</v>
      </c>
      <c r="E10" s="106">
        <f t="shared" si="0"/>
        <v>0</v>
      </c>
    </row>
    <row r="11" s="93" customFormat="1" ht="130" customHeight="1" spans="1:5">
      <c r="A11" s="110" t="s">
        <v>380</v>
      </c>
      <c r="B11" s="110"/>
      <c r="C11" s="110"/>
      <c r="D11" s="110"/>
      <c r="E11" s="110"/>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2"/>
  <sheetViews>
    <sheetView showZeros="0" view="pageBreakPreview" zoomScale="90" zoomScaleNormal="115" zoomScaleSheetLayoutView="90" workbookViewId="0">
      <selection activeCell="A1" sqref="A1:D1"/>
    </sheetView>
  </sheetViews>
  <sheetFormatPr defaultColWidth="9" defaultRowHeight="14.25" outlineLevelCol="3"/>
  <cols>
    <col min="1" max="1" width="50.75" style="71" customWidth="1"/>
    <col min="2" max="3" width="21.625" style="71" customWidth="1"/>
    <col min="4" max="4" width="21.625" style="72" customWidth="1"/>
    <col min="5" max="5" width="9.375" style="71"/>
    <col min="6" max="16364" width="9" style="71"/>
    <col min="16365" max="16365" width="45.625" style="71"/>
    <col min="16366" max="16384" width="9" style="71"/>
  </cols>
  <sheetData>
    <row r="1" ht="45" customHeight="1" spans="1:4">
      <c r="A1" s="73" t="s">
        <v>381</v>
      </c>
      <c r="B1" s="73"/>
      <c r="C1" s="73"/>
      <c r="D1" s="73"/>
    </row>
    <row r="2" s="69" customFormat="1" ht="20.1" customHeight="1" spans="1:4">
      <c r="A2" s="74"/>
      <c r="B2" s="75"/>
      <c r="C2" s="74"/>
      <c r="D2" s="76" t="s">
        <v>2</v>
      </c>
    </row>
    <row r="3" s="70" customFormat="1" ht="45" customHeight="1" spans="1:4">
      <c r="A3" s="77" t="s">
        <v>3</v>
      </c>
      <c r="B3" s="53" t="s">
        <v>4</v>
      </c>
      <c r="C3" s="53" t="s">
        <v>5</v>
      </c>
      <c r="D3" s="53" t="s">
        <v>6</v>
      </c>
    </row>
    <row r="4" s="70" customFormat="1" ht="36" customHeight="1" spans="1:4">
      <c r="A4" s="78" t="s">
        <v>382</v>
      </c>
      <c r="B4" s="79"/>
      <c r="C4" s="80"/>
      <c r="D4" s="81"/>
    </row>
    <row r="5" ht="36" customHeight="1" spans="1:4">
      <c r="A5" s="78" t="s">
        <v>383</v>
      </c>
      <c r="B5" s="79"/>
      <c r="C5" s="80"/>
      <c r="D5" s="81"/>
    </row>
    <row r="6" ht="36" customHeight="1" spans="1:4">
      <c r="A6" s="78" t="s">
        <v>384</v>
      </c>
      <c r="B6" s="79"/>
      <c r="C6" s="80"/>
      <c r="D6" s="81"/>
    </row>
    <row r="7" ht="36" customHeight="1" spans="1:4">
      <c r="A7" s="78" t="s">
        <v>385</v>
      </c>
      <c r="B7" s="79">
        <v>18</v>
      </c>
      <c r="C7" s="80"/>
      <c r="D7" s="81">
        <f>SUM(C7-B7)/B7</f>
        <v>-1</v>
      </c>
    </row>
    <row r="8" ht="36" customHeight="1" spans="1:4">
      <c r="A8" s="78" t="s">
        <v>386</v>
      </c>
      <c r="B8" s="79">
        <f>SUM(B9:B13)</f>
        <v>1057</v>
      </c>
      <c r="C8" s="79">
        <f>SUM(C9:C13)</f>
        <v>10000</v>
      </c>
      <c r="D8" s="81">
        <f>SUM(C8-B8)/B8</f>
        <v>8.46073793755913</v>
      </c>
    </row>
    <row r="9" ht="36" customHeight="1" spans="1:4">
      <c r="A9" s="82" t="s">
        <v>387</v>
      </c>
      <c r="B9" s="83">
        <v>1057</v>
      </c>
      <c r="C9" s="84">
        <v>10000</v>
      </c>
      <c r="D9" s="81">
        <f>SUM(C9-B9)/B9</f>
        <v>8.46073793755913</v>
      </c>
    </row>
    <row r="10" ht="36" customHeight="1" spans="1:4">
      <c r="A10" s="82" t="s">
        <v>388</v>
      </c>
      <c r="B10" s="83"/>
      <c r="C10" s="84"/>
      <c r="D10" s="85"/>
    </row>
    <row r="11" ht="36" customHeight="1" spans="1:4">
      <c r="A11" s="82" t="s">
        <v>389</v>
      </c>
      <c r="B11" s="83"/>
      <c r="C11" s="84"/>
      <c r="D11" s="85"/>
    </row>
    <row r="12" ht="36" customHeight="1" spans="1:4">
      <c r="A12" s="82" t="s">
        <v>390</v>
      </c>
      <c r="B12" s="83"/>
      <c r="C12" s="84"/>
      <c r="D12" s="85"/>
    </row>
    <row r="13" ht="36" customHeight="1" spans="1:4">
      <c r="A13" s="82" t="s">
        <v>391</v>
      </c>
      <c r="B13" s="83"/>
      <c r="C13" s="84"/>
      <c r="D13" s="85"/>
    </row>
    <row r="14" ht="36" customHeight="1" spans="1:4">
      <c r="A14" s="78" t="s">
        <v>392</v>
      </c>
      <c r="B14" s="79"/>
      <c r="C14" s="80"/>
      <c r="D14" s="81"/>
    </row>
    <row r="15" ht="36" customHeight="1" spans="1:4">
      <c r="A15" s="78" t="s">
        <v>393</v>
      </c>
      <c r="B15" s="79"/>
      <c r="C15" s="80"/>
      <c r="D15" s="81"/>
    </row>
    <row r="16" ht="36" customHeight="1" spans="1:4">
      <c r="A16" s="82" t="s">
        <v>394</v>
      </c>
      <c r="B16" s="83"/>
      <c r="C16" s="84"/>
      <c r="D16" s="85"/>
    </row>
    <row r="17" ht="36" customHeight="1" spans="1:4">
      <c r="A17" s="82" t="s">
        <v>395</v>
      </c>
      <c r="B17" s="83"/>
      <c r="C17" s="84"/>
      <c r="D17" s="85"/>
    </row>
    <row r="18" ht="36" customHeight="1" spans="1:4">
      <c r="A18" s="78" t="s">
        <v>396</v>
      </c>
      <c r="B18" s="79"/>
      <c r="C18" s="80"/>
      <c r="D18" s="81"/>
    </row>
    <row r="19" ht="36" customHeight="1" spans="1:4">
      <c r="A19" s="78" t="s">
        <v>397</v>
      </c>
      <c r="B19" s="79"/>
      <c r="C19" s="80"/>
      <c r="D19" s="81"/>
    </row>
    <row r="20" ht="36" customHeight="1" spans="1:4">
      <c r="A20" s="78" t="s">
        <v>398</v>
      </c>
      <c r="B20" s="79"/>
      <c r="C20" s="80"/>
      <c r="D20" s="81"/>
    </row>
    <row r="21" ht="36" customHeight="1" spans="1:4">
      <c r="A21" s="78" t="s">
        <v>399</v>
      </c>
      <c r="B21" s="79"/>
      <c r="C21" s="80"/>
      <c r="D21" s="81"/>
    </row>
    <row r="22" ht="36" customHeight="1" spans="1:4">
      <c r="A22" s="86" t="s">
        <v>400</v>
      </c>
      <c r="B22" s="79"/>
      <c r="C22" s="80"/>
      <c r="D22" s="81"/>
    </row>
    <row r="23" ht="36" customHeight="1" spans="1:4">
      <c r="A23" s="86" t="s">
        <v>401</v>
      </c>
      <c r="B23" s="79"/>
      <c r="C23" s="80"/>
      <c r="D23" s="81"/>
    </row>
    <row r="24" ht="36" customHeight="1" spans="1:4">
      <c r="A24" s="86" t="s">
        <v>402</v>
      </c>
      <c r="B24" s="79"/>
      <c r="C24" s="80"/>
      <c r="D24" s="81"/>
    </row>
    <row r="25" ht="36" customHeight="1" spans="1:4">
      <c r="A25" s="86" t="s">
        <v>403</v>
      </c>
      <c r="B25" s="79">
        <v>39</v>
      </c>
      <c r="C25" s="80"/>
      <c r="D25" s="81">
        <f t="shared" ref="D25:D29" si="0">SUM(C25-B25)/B25</f>
        <v>-1</v>
      </c>
    </row>
    <row r="26" ht="36" customHeight="1" spans="1:4">
      <c r="A26" s="87"/>
      <c r="B26" s="83"/>
      <c r="C26" s="84"/>
      <c r="D26" s="85"/>
    </row>
    <row r="27" ht="36" customHeight="1" spans="1:4">
      <c r="A27" s="88" t="s">
        <v>404</v>
      </c>
      <c r="B27" s="79">
        <f>SUM(B4:B8,B14:B15,B18:B25)</f>
        <v>1114</v>
      </c>
      <c r="C27" s="79">
        <f>SUM(C4:C8,C14:C15,C18:C25)</f>
        <v>10000</v>
      </c>
      <c r="D27" s="81">
        <f t="shared" si="0"/>
        <v>7.97666068222621</v>
      </c>
    </row>
    <row r="28" ht="36" customHeight="1" spans="1:4">
      <c r="A28" s="89" t="s">
        <v>405</v>
      </c>
      <c r="B28" s="83">
        <v>35000</v>
      </c>
      <c r="C28" s="84"/>
      <c r="D28" s="81">
        <f t="shared" si="0"/>
        <v>-1</v>
      </c>
    </row>
    <row r="29" ht="36" customHeight="1" spans="1:4">
      <c r="A29" s="90" t="s">
        <v>34</v>
      </c>
      <c r="B29" s="79"/>
      <c r="C29" s="80">
        <f>SUM(C30:C31)</f>
        <v>136</v>
      </c>
      <c r="D29" s="81" t="e">
        <f t="shared" si="0"/>
        <v>#DIV/0!</v>
      </c>
    </row>
    <row r="30" ht="36" customHeight="1" spans="1:4">
      <c r="A30" s="91" t="s">
        <v>406</v>
      </c>
      <c r="B30" s="83"/>
      <c r="C30" s="84"/>
      <c r="D30" s="92"/>
    </row>
    <row r="31" ht="36" customHeight="1" spans="1:4">
      <c r="A31" s="91" t="s">
        <v>37</v>
      </c>
      <c r="B31" s="83"/>
      <c r="C31" s="84">
        <v>136</v>
      </c>
      <c r="D31" s="81" t="e">
        <f>SUM(C31-B31)/B31</f>
        <v>#DIV/0!</v>
      </c>
    </row>
    <row r="32" ht="36" customHeight="1" spans="1:4">
      <c r="A32" s="88" t="s">
        <v>41</v>
      </c>
      <c r="B32" s="79">
        <f>SUM(B27:B29)</f>
        <v>36114</v>
      </c>
      <c r="C32" s="79">
        <f>SUM(C27:C29)</f>
        <v>10136</v>
      </c>
      <c r="D32" s="81">
        <f>SUM(C32-B32)/B32</f>
        <v>-0.719333222572963</v>
      </c>
    </row>
  </sheetData>
  <autoFilter ref="A3:D32"/>
  <mergeCells count="1">
    <mergeCell ref="A1:D1"/>
  </mergeCells>
  <conditionalFormatting sqref="D25">
    <cfRule type="expression" dxfId="75" priority="8" stopIfTrue="1">
      <formula>"len($A:$A)=3"</formula>
    </cfRule>
    <cfRule type="expression" dxfId="76" priority="7" stopIfTrue="1">
      <formula>"len($A:$A)=3"</formula>
    </cfRule>
  </conditionalFormatting>
  <conditionalFormatting sqref="D27">
    <cfRule type="expression" dxfId="77" priority="6" stopIfTrue="1">
      <formula>"len($A:$A)=3"</formula>
    </cfRule>
    <cfRule type="expression" dxfId="78" priority="5" stopIfTrue="1">
      <formula>"len($A:$A)=3"</formula>
    </cfRule>
  </conditionalFormatting>
  <conditionalFormatting sqref="A29:A31">
    <cfRule type="expression" dxfId="79" priority="10" stopIfTrue="1">
      <formula>"len($A:$A)=3"</formula>
    </cfRule>
  </conditionalFormatting>
  <conditionalFormatting sqref="D28:D29">
    <cfRule type="expression" dxfId="80" priority="4" stopIfTrue="1">
      <formula>"len($A:$A)=3"</formula>
    </cfRule>
    <cfRule type="expression" dxfId="81" priority="3" stopIfTrue="1">
      <formula>"len($A:$A)=3"</formula>
    </cfRule>
  </conditionalFormatting>
  <conditionalFormatting sqref="D31:D32">
    <cfRule type="expression" dxfId="82" priority="2" stopIfTrue="1">
      <formula>"len($A:$A)=3"</formula>
    </cfRule>
    <cfRule type="expression" dxfId="83" priority="1" stopIfTrue="1">
      <formula>"len($A:$A)=3"</formula>
    </cfRule>
  </conditionalFormatting>
  <conditionalFormatting sqref="A28:A29 A5:A21">
    <cfRule type="expression" dxfId="84" priority="17" stopIfTrue="1">
      <formula>"len($A:$A)=3"</formula>
    </cfRule>
  </conditionalFormatting>
  <conditionalFormatting sqref="B5:G11">
    <cfRule type="expression" dxfId="85" priority="14" stopIfTrue="1">
      <formula>"len($A:$A)=3"</formula>
    </cfRule>
  </conditionalFormatting>
  <conditionalFormatting sqref="C5:G7 D8:G9 C9 C10:G11">
    <cfRule type="expression" dxfId="86" priority="11" stopIfTrue="1">
      <formula>"len($A:$A)=3"</formula>
    </cfRule>
  </conditionalFormatting>
  <conditionalFormatting sqref="B13:G21">
    <cfRule type="expression" dxfId="87" priority="15" stopIfTrue="1">
      <formula>"len($A:$A)=3"</formula>
    </cfRule>
  </conditionalFormatting>
  <conditionalFormatting sqref="C13:G21">
    <cfRule type="expression" dxfId="88" priority="12" stopIfTrue="1">
      <formula>"len($A:$A)=3"</formula>
    </cfRule>
  </conditionalFormatting>
  <conditionalFormatting sqref="B28:C29 E28:G29 B30:G30 B31:C31 E31:G31">
    <cfRule type="expression" dxfId="89" priority="16" stopIfTrue="1">
      <formula>"len($A:$A)=3"</formula>
    </cfRule>
  </conditionalFormatting>
  <conditionalFormatting sqref="C28:C29 E28:G29 C30:G30 C31 E31:G31">
    <cfRule type="expression" dxfId="90" priority="1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6"/>
  <sheetViews>
    <sheetView showZeros="0" view="pageBreakPreview" zoomScale="80" zoomScaleNormal="115" zoomScaleSheetLayoutView="80" workbookViewId="0">
      <pane ySplit="3" topLeftCell="A4" activePane="bottomLeft" state="frozen"/>
      <selection/>
      <selection pane="bottomLeft" activeCell="D15" sqref="D15"/>
    </sheetView>
  </sheetViews>
  <sheetFormatPr defaultColWidth="9" defaultRowHeight="14.25" outlineLevelCol="3"/>
  <cols>
    <col min="1" max="1" width="50.75" style="45" customWidth="1"/>
    <col min="2" max="3" width="21.625" style="46" customWidth="1"/>
    <col min="4" max="4" width="23.1166666666667" style="47" customWidth="1"/>
    <col min="5" max="5" width="9.375" style="45"/>
    <col min="6" max="16384" width="9" style="45"/>
  </cols>
  <sheetData>
    <row r="1" ht="45" customHeight="1" spans="1:4">
      <c r="A1" s="48" t="s">
        <v>407</v>
      </c>
      <c r="B1" s="48"/>
      <c r="C1" s="48"/>
      <c r="D1" s="48"/>
    </row>
    <row r="2" s="43" customFormat="1" ht="20.1" customHeight="1" spans="1:4">
      <c r="A2" s="49"/>
      <c r="B2" s="49"/>
      <c r="C2" s="49"/>
      <c r="D2" s="50" t="s">
        <v>2</v>
      </c>
    </row>
    <row r="3" s="44" customFormat="1" ht="45" customHeight="1" spans="1:4">
      <c r="A3" s="51" t="s">
        <v>3</v>
      </c>
      <c r="B3" s="52" t="s">
        <v>78</v>
      </c>
      <c r="C3" s="52" t="s">
        <v>5</v>
      </c>
      <c r="D3" s="53" t="s">
        <v>79</v>
      </c>
    </row>
    <row r="4" ht="36" customHeight="1" spans="1:4">
      <c r="A4" s="54" t="s">
        <v>408</v>
      </c>
      <c r="B4" s="55">
        <f>SUM(B5:B7)</f>
        <v>0</v>
      </c>
      <c r="C4" s="55">
        <f>SUM(C5:C7)</f>
        <v>0</v>
      </c>
      <c r="D4" s="56"/>
    </row>
    <row r="5" ht="36" customHeight="1" spans="1:4">
      <c r="A5" s="57" t="s">
        <v>409</v>
      </c>
      <c r="B5" s="58"/>
      <c r="C5" s="58"/>
      <c r="D5" s="59"/>
    </row>
    <row r="6" ht="36" customHeight="1" spans="1:4">
      <c r="A6" s="60" t="s">
        <v>410</v>
      </c>
      <c r="B6" s="58"/>
      <c r="C6" s="58"/>
      <c r="D6" s="59"/>
    </row>
    <row r="7" ht="36" customHeight="1" spans="1:4">
      <c r="A7" s="60" t="s">
        <v>411</v>
      </c>
      <c r="B7" s="58"/>
      <c r="C7" s="58"/>
      <c r="D7" s="59"/>
    </row>
    <row r="8" ht="36" customHeight="1" spans="1:4">
      <c r="A8" s="61" t="s">
        <v>412</v>
      </c>
      <c r="B8" s="55">
        <f>SUM(B9:B10)</f>
        <v>0</v>
      </c>
      <c r="C8" s="55">
        <f>SUM(C9:C10)</f>
        <v>0</v>
      </c>
      <c r="D8" s="56"/>
    </row>
    <row r="9" ht="36" customHeight="1" spans="1:4">
      <c r="A9" s="60" t="s">
        <v>413</v>
      </c>
      <c r="B9" s="58"/>
      <c r="C9" s="58"/>
      <c r="D9" s="59"/>
    </row>
    <row r="10" ht="36" customHeight="1" spans="1:4">
      <c r="A10" s="57" t="s">
        <v>414</v>
      </c>
      <c r="B10" s="58"/>
      <c r="C10" s="58"/>
      <c r="D10" s="59"/>
    </row>
    <row r="11" ht="36" customHeight="1" spans="1:4">
      <c r="A11" s="61" t="s">
        <v>415</v>
      </c>
      <c r="B11" s="55"/>
      <c r="C11" s="55"/>
      <c r="D11" s="56"/>
    </row>
    <row r="12" ht="36" customHeight="1" spans="1:4">
      <c r="A12" s="61" t="s">
        <v>416</v>
      </c>
      <c r="B12" s="55">
        <f>SUM(B13:B15)</f>
        <v>35939</v>
      </c>
      <c r="C12" s="55">
        <f>SUM(C13:C15)</f>
        <v>10136</v>
      </c>
      <c r="D12" s="56"/>
    </row>
    <row r="13" ht="36" customHeight="1" spans="1:4">
      <c r="A13" s="60" t="s">
        <v>417</v>
      </c>
      <c r="B13" s="58">
        <v>939</v>
      </c>
      <c r="C13" s="58">
        <v>10136</v>
      </c>
      <c r="D13" s="59"/>
    </row>
    <row r="14" ht="36" customHeight="1" spans="1:4">
      <c r="A14" s="60" t="s">
        <v>418</v>
      </c>
      <c r="B14" s="58"/>
      <c r="C14" s="58"/>
      <c r="D14" s="59"/>
    </row>
    <row r="15" ht="36" customHeight="1" spans="1:4">
      <c r="A15" s="60" t="s">
        <v>419</v>
      </c>
      <c r="B15" s="58">
        <v>35000</v>
      </c>
      <c r="C15" s="58"/>
      <c r="D15" s="59"/>
    </row>
    <row r="16" ht="36" customHeight="1" spans="1:4">
      <c r="A16" s="61" t="s">
        <v>420</v>
      </c>
      <c r="B16" s="55">
        <f>SUM(B17:B20)</f>
        <v>0</v>
      </c>
      <c r="C16" s="55">
        <f>SUM(C17:C20)</f>
        <v>0</v>
      </c>
      <c r="D16" s="56"/>
    </row>
    <row r="17" ht="36" customHeight="1" spans="1:4">
      <c r="A17" s="60" t="s">
        <v>421</v>
      </c>
      <c r="B17" s="58"/>
      <c r="C17" s="58"/>
      <c r="D17" s="59"/>
    </row>
    <row r="18" ht="36" customHeight="1" spans="1:4">
      <c r="A18" s="60" t="s">
        <v>422</v>
      </c>
      <c r="B18" s="58"/>
      <c r="C18" s="58"/>
      <c r="D18" s="59"/>
    </row>
    <row r="19" ht="36" customHeight="1" spans="1:4">
      <c r="A19" s="60" t="s">
        <v>423</v>
      </c>
      <c r="B19" s="58"/>
      <c r="C19" s="58"/>
      <c r="D19" s="59"/>
    </row>
    <row r="20" ht="36" customHeight="1" spans="1:4">
      <c r="A20" s="57" t="s">
        <v>424</v>
      </c>
      <c r="B20" s="58"/>
      <c r="C20" s="58"/>
      <c r="D20" s="59"/>
    </row>
    <row r="21" ht="36" customHeight="1" spans="1:4">
      <c r="A21" s="61" t="s">
        <v>425</v>
      </c>
      <c r="B21" s="55">
        <f>SUM(B22,B24,B27)</f>
        <v>0</v>
      </c>
      <c r="C21" s="55">
        <f>SUM(C22,C24,C27)</f>
        <v>0</v>
      </c>
      <c r="D21" s="56"/>
    </row>
    <row r="22" ht="36" customHeight="1" spans="1:4">
      <c r="A22" s="60" t="s">
        <v>426</v>
      </c>
      <c r="B22" s="58"/>
      <c r="C22" s="58"/>
      <c r="D22" s="59"/>
    </row>
    <row r="23" ht="36" customHeight="1" spans="1:4">
      <c r="A23" s="57" t="s">
        <v>427</v>
      </c>
      <c r="B23" s="58"/>
      <c r="C23" s="58"/>
      <c r="D23" s="59"/>
    </row>
    <row r="24" ht="36" customHeight="1" spans="1:4">
      <c r="A24" s="60" t="s">
        <v>428</v>
      </c>
      <c r="B24" s="58"/>
      <c r="C24" s="58"/>
      <c r="D24" s="59"/>
    </row>
    <row r="25" ht="36" customHeight="1" spans="1:4">
      <c r="A25" s="60" t="s">
        <v>429</v>
      </c>
      <c r="B25" s="58"/>
      <c r="C25" s="58"/>
      <c r="D25" s="59"/>
    </row>
    <row r="26" ht="36" customHeight="1" spans="1:4">
      <c r="A26" s="60" t="s">
        <v>430</v>
      </c>
      <c r="B26" s="58"/>
      <c r="C26" s="58"/>
      <c r="D26" s="59"/>
    </row>
    <row r="27" ht="36" customHeight="1" spans="1:4">
      <c r="A27" s="60" t="s">
        <v>431</v>
      </c>
      <c r="B27" s="58"/>
      <c r="C27" s="58"/>
      <c r="D27" s="59"/>
    </row>
    <row r="28" ht="36" customHeight="1" spans="1:4">
      <c r="A28" s="60" t="s">
        <v>432</v>
      </c>
      <c r="B28" s="58"/>
      <c r="C28" s="58"/>
      <c r="D28" s="59"/>
    </row>
    <row r="29" ht="36" customHeight="1" spans="1:4">
      <c r="A29" s="60" t="s">
        <v>433</v>
      </c>
      <c r="B29" s="58"/>
      <c r="C29" s="58"/>
      <c r="D29" s="59"/>
    </row>
    <row r="30" ht="36" customHeight="1" spans="1:4">
      <c r="A30" s="60" t="s">
        <v>434</v>
      </c>
      <c r="B30" s="58"/>
      <c r="C30" s="58"/>
      <c r="D30" s="59"/>
    </row>
    <row r="31" ht="36" customHeight="1" spans="1:4">
      <c r="A31" s="62" t="s">
        <v>435</v>
      </c>
      <c r="B31" s="55">
        <f>SUM(B32)</f>
        <v>0</v>
      </c>
      <c r="C31" s="55">
        <f>SUM(C32)</f>
        <v>0</v>
      </c>
      <c r="D31" s="56"/>
    </row>
    <row r="32" ht="36" customHeight="1" spans="1:4">
      <c r="A32" s="63" t="s">
        <v>436</v>
      </c>
      <c r="B32" s="58"/>
      <c r="C32" s="58"/>
      <c r="D32" s="59"/>
    </row>
    <row r="33" ht="36" customHeight="1" spans="1:4">
      <c r="A33" s="63" t="s">
        <v>437</v>
      </c>
      <c r="B33" s="58"/>
      <c r="C33" s="58"/>
      <c r="D33" s="59"/>
    </row>
    <row r="34" ht="36" customHeight="1" spans="1:4">
      <c r="A34" s="62" t="s">
        <v>438</v>
      </c>
      <c r="B34" s="55"/>
      <c r="C34" s="55"/>
      <c r="D34" s="56"/>
    </row>
    <row r="35" ht="36" customHeight="1" spans="1:4">
      <c r="A35" s="63" t="s">
        <v>439</v>
      </c>
      <c r="B35" s="58"/>
      <c r="C35" s="58"/>
      <c r="D35" s="59"/>
    </row>
    <row r="36" ht="36" customHeight="1" spans="1:4">
      <c r="A36" s="63" t="s">
        <v>440</v>
      </c>
      <c r="B36" s="58"/>
      <c r="C36" s="58"/>
      <c r="D36" s="59"/>
    </row>
    <row r="37" ht="36" customHeight="1" spans="1:4">
      <c r="A37" s="63" t="s">
        <v>441</v>
      </c>
      <c r="B37" s="58"/>
      <c r="C37" s="58"/>
      <c r="D37" s="59"/>
    </row>
    <row r="38" ht="36" customHeight="1" spans="1:4">
      <c r="A38" s="63" t="s">
        <v>442</v>
      </c>
      <c r="B38" s="58"/>
      <c r="C38" s="58"/>
      <c r="D38" s="59"/>
    </row>
    <row r="39" ht="36" customHeight="1" spans="1:4">
      <c r="A39" s="63" t="s">
        <v>443</v>
      </c>
      <c r="B39" s="58"/>
      <c r="C39" s="58"/>
      <c r="D39" s="59"/>
    </row>
    <row r="40" ht="36" customHeight="1" spans="1:4">
      <c r="A40" s="63" t="s">
        <v>444</v>
      </c>
      <c r="B40" s="58"/>
      <c r="C40" s="58"/>
      <c r="D40" s="59"/>
    </row>
    <row r="41" ht="36" customHeight="1" spans="1:4">
      <c r="A41" s="63" t="s">
        <v>445</v>
      </c>
      <c r="B41" s="58"/>
      <c r="C41" s="58"/>
      <c r="D41" s="59"/>
    </row>
    <row r="42" ht="36" customHeight="1" spans="1:4">
      <c r="A42" s="63" t="s">
        <v>446</v>
      </c>
      <c r="B42" s="58"/>
      <c r="C42" s="58"/>
      <c r="D42" s="59"/>
    </row>
    <row r="43" ht="36" customHeight="1" spans="1:4">
      <c r="A43" s="63" t="s">
        <v>447</v>
      </c>
      <c r="B43" s="58"/>
      <c r="C43" s="58"/>
      <c r="D43" s="59"/>
    </row>
    <row r="44" ht="36" customHeight="1" spans="1:4">
      <c r="A44" s="63" t="s">
        <v>448</v>
      </c>
      <c r="B44" s="58"/>
      <c r="C44" s="58"/>
      <c r="D44" s="59"/>
    </row>
    <row r="45" ht="36" customHeight="1" spans="1:4">
      <c r="A45" s="62" t="s">
        <v>449</v>
      </c>
      <c r="B45" s="55"/>
      <c r="C45" s="55">
        <v>0</v>
      </c>
      <c r="D45" s="56"/>
    </row>
    <row r="46" ht="36" customHeight="1" spans="1:4">
      <c r="A46" s="62" t="s">
        <v>450</v>
      </c>
      <c r="B46" s="55">
        <v>39</v>
      </c>
      <c r="C46" s="55"/>
      <c r="D46" s="56"/>
    </row>
    <row r="47" ht="36" customHeight="1" spans="1:4">
      <c r="A47" s="57"/>
      <c r="B47" s="58"/>
      <c r="C47" s="58"/>
      <c r="D47" s="59"/>
    </row>
    <row r="48" ht="36" customHeight="1" spans="1:4">
      <c r="A48" s="64" t="s">
        <v>451</v>
      </c>
      <c r="B48" s="55">
        <f>SUM(B4,B8,B11:B12,B16,B21,B31,B34,B45:B46)</f>
        <v>35978</v>
      </c>
      <c r="C48" s="55">
        <f>SUM(C4,C8,C11:C12,C16,C21,C31,C34,C45:C46)</f>
        <v>10136</v>
      </c>
      <c r="D48" s="56"/>
    </row>
    <row r="49" ht="36" customHeight="1" spans="1:4">
      <c r="A49" s="65" t="s">
        <v>69</v>
      </c>
      <c r="B49" s="55"/>
      <c r="C49" s="55"/>
      <c r="D49" s="56"/>
    </row>
    <row r="50" ht="36" customHeight="1" spans="1:4">
      <c r="A50" s="66" t="s">
        <v>452</v>
      </c>
      <c r="B50" s="58"/>
      <c r="C50" s="58"/>
      <c r="D50" s="59"/>
    </row>
    <row r="51" ht="36" customHeight="1" spans="1:4">
      <c r="A51" s="66" t="s">
        <v>453</v>
      </c>
      <c r="B51" s="58"/>
      <c r="C51" s="58"/>
      <c r="D51" s="59"/>
    </row>
    <row r="52" ht="36" customHeight="1" spans="1:4">
      <c r="A52" s="66" t="s">
        <v>454</v>
      </c>
      <c r="B52" s="58"/>
      <c r="C52" s="58"/>
      <c r="D52" s="59"/>
    </row>
    <row r="53" ht="36" customHeight="1" spans="1:4">
      <c r="A53" s="66" t="s">
        <v>455</v>
      </c>
      <c r="B53" s="58"/>
      <c r="C53" s="58"/>
      <c r="D53" s="59"/>
    </row>
    <row r="54" ht="36" customHeight="1" spans="1:4">
      <c r="A54" s="67" t="s">
        <v>456</v>
      </c>
      <c r="B54" s="58"/>
      <c r="C54" s="58"/>
      <c r="D54" s="56"/>
    </row>
    <row r="55" ht="36" customHeight="1" spans="1:4">
      <c r="A55" s="68" t="s">
        <v>457</v>
      </c>
      <c r="B55" s="55">
        <v>0</v>
      </c>
      <c r="C55" s="55"/>
      <c r="D55" s="59"/>
    </row>
    <row r="56" ht="36" customHeight="1" spans="1:4">
      <c r="A56" s="64" t="s">
        <v>76</v>
      </c>
      <c r="B56" s="55">
        <f>SUM(B48)</f>
        <v>35978</v>
      </c>
      <c r="C56" s="55">
        <f>SUM(C48)</f>
        <v>10136</v>
      </c>
      <c r="D56" s="56"/>
    </row>
  </sheetData>
  <autoFilter ref="A3:D56"/>
  <mergeCells count="1">
    <mergeCell ref="A1:D1"/>
  </mergeCells>
  <conditionalFormatting sqref="A54:G54">
    <cfRule type="expression" dxfId="91" priority="4" stopIfTrue="1">
      <formula>"len($A:$A)=3"</formula>
    </cfRule>
  </conditionalFormatting>
  <conditionalFormatting sqref="C54:G54">
    <cfRule type="expression" dxfId="92" priority="3" stopIfTrue="1">
      <formula>"len($A:$A)=3"</formula>
    </cfRule>
  </conditionalFormatting>
  <conditionalFormatting sqref="A55:G55">
    <cfRule type="expression" dxfId="93" priority="2" stopIfTrue="1">
      <formula>"len($A:$A)=3"</formula>
    </cfRule>
  </conditionalFormatting>
  <conditionalFormatting sqref="C55:G55">
    <cfRule type="expression" dxfId="94"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A16" sqref="A16:G16"/>
    </sheetView>
  </sheetViews>
  <sheetFormatPr defaultColWidth="10" defaultRowHeight="13.5" outlineLevelCol="6"/>
  <cols>
    <col min="1" max="1" width="24.625" style="1" customWidth="1"/>
    <col min="2" max="7" width="15.625" style="1" customWidth="1"/>
    <col min="8" max="8" width="9.76666666666667" style="1" customWidth="1"/>
    <col min="9" max="16384" width="10" style="1"/>
  </cols>
  <sheetData>
    <row r="1" s="1" customFormat="1" ht="30" customHeight="1" spans="1:1">
      <c r="A1" s="24"/>
    </row>
    <row r="2" s="1" customFormat="1" ht="14" customHeight="1" spans="1:7">
      <c r="A2" s="24"/>
      <c r="B2" s="24"/>
      <c r="C2" s="24"/>
      <c r="D2" s="24"/>
      <c r="E2" s="24"/>
      <c r="F2" s="24"/>
      <c r="G2" s="24"/>
    </row>
    <row r="3" s="1" customFormat="1" ht="33" customHeight="1" spans="1:7">
      <c r="A3" s="25"/>
      <c r="B3" s="25"/>
      <c r="C3" s="25"/>
      <c r="D3" s="25"/>
      <c r="E3" s="25"/>
      <c r="F3" s="25"/>
      <c r="G3" s="25"/>
    </row>
    <row r="4" s="1" customFormat="1" ht="28.6" customHeight="1" spans="1:7">
      <c r="A4" s="38" t="s">
        <v>458</v>
      </c>
      <c r="B4" s="38"/>
      <c r="C4" s="38"/>
      <c r="D4" s="38"/>
      <c r="E4" s="38"/>
      <c r="F4" s="38"/>
      <c r="G4" s="38"/>
    </row>
    <row r="5" s="1" customFormat="1" ht="16" customHeight="1" spans="1:7">
      <c r="A5" s="39"/>
      <c r="B5" s="39"/>
      <c r="C5" s="39"/>
      <c r="D5" s="39"/>
      <c r="E5" s="39"/>
      <c r="F5" s="39"/>
      <c r="G5" s="39"/>
    </row>
    <row r="6" s="1" customFormat="1" ht="21" customHeight="1" spans="1:7">
      <c r="A6" s="25"/>
      <c r="B6" s="25"/>
      <c r="F6" s="26" t="s">
        <v>459</v>
      </c>
      <c r="G6" s="26"/>
    </row>
    <row r="7" s="1" customFormat="1" ht="30" customHeight="1" spans="1:7">
      <c r="A7" s="32" t="s">
        <v>460</v>
      </c>
      <c r="B7" s="32" t="s">
        <v>461</v>
      </c>
      <c r="C7" s="32"/>
      <c r="D7" s="32"/>
      <c r="E7" s="32" t="s">
        <v>462</v>
      </c>
      <c r="F7" s="32"/>
      <c r="G7" s="32"/>
    </row>
    <row r="8" s="1" customFormat="1" ht="30" customHeight="1" spans="1:7">
      <c r="A8" s="32"/>
      <c r="B8" s="40"/>
      <c r="C8" s="32" t="s">
        <v>463</v>
      </c>
      <c r="D8" s="32" t="s">
        <v>464</v>
      </c>
      <c r="E8" s="40"/>
      <c r="F8" s="32" t="s">
        <v>463</v>
      </c>
      <c r="G8" s="32" t="s">
        <v>464</v>
      </c>
    </row>
    <row r="9" s="1" customFormat="1" ht="30" customHeight="1" spans="1:7">
      <c r="A9" s="32" t="s">
        <v>465</v>
      </c>
      <c r="B9" s="32" t="s">
        <v>466</v>
      </c>
      <c r="C9" s="32" t="s">
        <v>467</v>
      </c>
      <c r="D9" s="32" t="s">
        <v>468</v>
      </c>
      <c r="E9" s="32" t="s">
        <v>469</v>
      </c>
      <c r="F9" s="32" t="s">
        <v>470</v>
      </c>
      <c r="G9" s="32" t="s">
        <v>471</v>
      </c>
    </row>
    <row r="10" s="1" customFormat="1" ht="30" customHeight="1" spans="1:7">
      <c r="A10" s="33"/>
      <c r="B10" s="34">
        <v>8.13</v>
      </c>
      <c r="C10" s="34">
        <v>4.63</v>
      </c>
      <c r="D10" s="34">
        <v>3.5</v>
      </c>
      <c r="E10" s="34">
        <v>3.7</v>
      </c>
      <c r="F10" s="34">
        <v>0.2</v>
      </c>
      <c r="G10" s="34">
        <v>3.5</v>
      </c>
    </row>
    <row r="11" s="1" customFormat="1" ht="30" customHeight="1" spans="1:7">
      <c r="A11" s="33"/>
      <c r="B11" s="41"/>
      <c r="C11" s="41"/>
      <c r="D11" s="41"/>
      <c r="E11" s="41"/>
      <c r="F11" s="41"/>
      <c r="G11" s="41"/>
    </row>
    <row r="12" s="1" customFormat="1" ht="30" customHeight="1" spans="1:7">
      <c r="A12" s="33"/>
      <c r="B12" s="41"/>
      <c r="C12" s="41"/>
      <c r="D12" s="41"/>
      <c r="E12" s="41"/>
      <c r="F12" s="41"/>
      <c r="G12" s="41"/>
    </row>
    <row r="13" s="1" customFormat="1" ht="30" customHeight="1" spans="1:7">
      <c r="A13" s="33"/>
      <c r="B13" s="41"/>
      <c r="C13" s="41"/>
      <c r="D13" s="41"/>
      <c r="E13" s="41"/>
      <c r="F13" s="41"/>
      <c r="G13" s="41"/>
    </row>
    <row r="14" s="1" customFormat="1" ht="30" customHeight="1" spans="1:7">
      <c r="A14" s="42" t="s">
        <v>472</v>
      </c>
      <c r="B14" s="41"/>
      <c r="C14" s="41"/>
      <c r="D14" s="41"/>
      <c r="E14" s="41"/>
      <c r="F14" s="41"/>
      <c r="G14" s="41"/>
    </row>
    <row r="15" s="3" customFormat="1" ht="25" customHeight="1" spans="1:7">
      <c r="A15" s="37" t="s">
        <v>473</v>
      </c>
      <c r="B15" s="37"/>
      <c r="C15" s="37"/>
      <c r="D15" s="37"/>
      <c r="E15" s="37"/>
      <c r="F15" s="37"/>
      <c r="G15" s="37"/>
    </row>
    <row r="16" s="3" customFormat="1" ht="25" customHeight="1" spans="1:7">
      <c r="A16" s="37" t="s">
        <v>474</v>
      </c>
      <c r="B16" s="37"/>
      <c r="C16" s="37"/>
      <c r="D16" s="37"/>
      <c r="E16" s="37"/>
      <c r="F16" s="37"/>
      <c r="G16" s="37"/>
    </row>
  </sheetData>
  <mergeCells count="8">
    <mergeCell ref="A4:G4"/>
    <mergeCell ref="A5:G5"/>
    <mergeCell ref="F6:G6"/>
    <mergeCell ref="B7:D7"/>
    <mergeCell ref="E7:G7"/>
    <mergeCell ref="A15:G15"/>
    <mergeCell ref="A16:G16"/>
    <mergeCell ref="A7:A8"/>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A3" sqref="A3:C3"/>
    </sheetView>
  </sheetViews>
  <sheetFormatPr defaultColWidth="10" defaultRowHeight="13.5" outlineLevelCol="6"/>
  <cols>
    <col min="1" max="1" width="62.25" style="1" customWidth="1"/>
    <col min="2" max="3" width="28.625" style="1" customWidth="1"/>
    <col min="4" max="4" width="9.76666666666667" style="1" customWidth="1"/>
    <col min="5" max="16384" width="10" style="1"/>
  </cols>
  <sheetData>
    <row r="1" s="1" customFormat="1" ht="23" customHeight="1"/>
    <row r="2" s="1" customFormat="1" ht="14.3" customHeight="1" spans="1:1">
      <c r="A2" s="24"/>
    </row>
    <row r="3" s="1" customFormat="1" ht="28.6" customHeight="1" spans="1:3">
      <c r="A3" s="19" t="s">
        <v>475</v>
      </c>
      <c r="B3" s="19"/>
      <c r="C3" s="19"/>
    </row>
    <row r="4" s="1" customFormat="1" ht="27" customHeight="1" spans="1:3">
      <c r="A4" s="25"/>
      <c r="B4" s="25"/>
      <c r="C4" s="26" t="s">
        <v>459</v>
      </c>
    </row>
    <row r="5" s="30" customFormat="1" ht="24" customHeight="1" spans="1:3">
      <c r="A5" s="32" t="s">
        <v>476</v>
      </c>
      <c r="B5" s="32" t="s">
        <v>477</v>
      </c>
      <c r="C5" s="32" t="s">
        <v>478</v>
      </c>
    </row>
    <row r="6" s="30" customFormat="1" ht="32" customHeight="1" spans="1:3">
      <c r="A6" s="33" t="s">
        <v>479</v>
      </c>
      <c r="B6" s="34">
        <v>0.2</v>
      </c>
      <c r="C6" s="34">
        <v>0.2</v>
      </c>
    </row>
    <row r="7" s="30" customFormat="1" ht="32" customHeight="1" spans="1:3">
      <c r="A7" s="33" t="s">
        <v>480</v>
      </c>
      <c r="B7" s="34">
        <v>4.63</v>
      </c>
      <c r="C7" s="34">
        <v>4.63</v>
      </c>
    </row>
    <row r="8" s="30" customFormat="1" ht="32" customHeight="1" spans="1:3">
      <c r="A8" s="33" t="s">
        <v>481</v>
      </c>
      <c r="B8" s="34"/>
      <c r="C8" s="34"/>
    </row>
    <row r="9" s="30" customFormat="1" ht="30" customHeight="1" spans="1:3">
      <c r="A9" s="35" t="s">
        <v>482</v>
      </c>
      <c r="B9" s="34"/>
      <c r="C9" s="34"/>
    </row>
    <row r="10" s="30" customFormat="1" ht="32" customHeight="1" spans="1:3">
      <c r="A10" s="35" t="s">
        <v>483</v>
      </c>
      <c r="B10" s="34"/>
      <c r="C10" s="34"/>
    </row>
    <row r="11" s="30" customFormat="1" ht="32" customHeight="1" spans="1:3">
      <c r="A11" s="33" t="s">
        <v>484</v>
      </c>
      <c r="B11" s="34"/>
      <c r="C11" s="34"/>
    </row>
    <row r="12" s="30" customFormat="1" ht="32" customHeight="1" spans="1:3">
      <c r="A12" s="33" t="s">
        <v>485</v>
      </c>
      <c r="B12" s="34">
        <v>0.2</v>
      </c>
      <c r="C12" s="34">
        <v>0.2</v>
      </c>
    </row>
    <row r="13" s="30" customFormat="1" ht="32" customHeight="1" spans="1:3">
      <c r="A13" s="33" t="s">
        <v>486</v>
      </c>
      <c r="B13" s="34"/>
      <c r="C13" s="34"/>
    </row>
    <row r="14" s="30" customFormat="1" ht="32" customHeight="1" spans="1:3">
      <c r="A14" s="33" t="s">
        <v>487</v>
      </c>
      <c r="B14" s="34"/>
      <c r="C14" s="34"/>
    </row>
    <row r="15" s="31" customFormat="1" ht="56" customHeight="1" spans="1:7">
      <c r="A15" s="36" t="s">
        <v>488</v>
      </c>
      <c r="B15" s="36"/>
      <c r="C15" s="36"/>
      <c r="D15" s="37"/>
      <c r="E15" s="37"/>
      <c r="F15" s="37"/>
      <c r="G15" s="37"/>
    </row>
    <row r="16" s="1" customFormat="1" spans="1:3">
      <c r="A16" s="25"/>
      <c r="B16" s="25"/>
      <c r="C16" s="25"/>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12</vt:i4>
      </vt:variant>
    </vt:vector>
  </HeadingPairs>
  <TitlesOfParts>
    <vt:vector size="12" baseType="lpstr">
      <vt:lpstr>1-1一般公共预算收入情况表</vt:lpstr>
      <vt:lpstr>1-2一般公共预算支出情况表</vt:lpstr>
      <vt:lpstr>1-3一般公共预算支出情况表（公开到项级）</vt:lpstr>
      <vt:lpstr>1-4一般公共预算基本支出情况表（公开到款级）</vt:lpstr>
      <vt:lpstr>1-5“三公”经费预算财政拨款情况统计表</vt:lpstr>
      <vt:lpstr>2-1政府性基金预算收入情况表</vt:lpstr>
      <vt:lpstr>2-2政府性基金预算支出情况表（公开到项级）</vt:lpstr>
      <vt:lpstr>5-1   2019年地方政府债务限额及余额预算情况表</vt:lpstr>
      <vt:lpstr>5-2  2019年地方政府一般债务余额情况表</vt:lpstr>
      <vt:lpstr>5-3 2019年地方政府专项债务余额情况表</vt:lpstr>
      <vt:lpstr>5-4 地方政府债券发行及还本付息情况表</vt:lpstr>
      <vt:lpstr>5-5 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2020-01-17T09:59:00Z</cp:lastPrinted>
  <dcterms:modified xsi:type="dcterms:W3CDTF">2020-06-16T09:54:29Z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